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1. Grundlage" sheetId="1" r:id="rId1"/>
    <sheet name="2. Réaumur" sheetId="2" r:id="rId2"/>
    <sheet name="3. Biologie" sheetId="3" r:id="rId3"/>
    <sheet name="4. Firmament" sheetId="4" r:id="rId4"/>
    <sheet name="5. Sündflut" sheetId="5" r:id="rId5"/>
  </sheets>
  <definedNames>
    <definedName name="Excel_BuiltIn_Print_Titles" localSheetId="1">('2. Réaumur'!$B$1:$J$65534,'2. Réaumur'!$B$45:$IV$45)</definedName>
  </definedNames>
  <calcPr fullCalcOnLoad="1"/>
</workbook>
</file>

<file path=xl/sharedStrings.xml><?xml version="1.0" encoding="utf-8"?>
<sst xmlns="http://schemas.openxmlformats.org/spreadsheetml/2006/main" count="431" uniqueCount="384">
  <si>
    <t>Grundlage für die wissenschaftliche Argumentation</t>
  </si>
  <si>
    <t>Bearbeitung:</t>
  </si>
  <si>
    <t>Norbert Südland, D-73431 Aalen</t>
  </si>
  <si>
    <t>1.1. Bibelzitat</t>
  </si>
  <si>
    <t>Der Apostel Paulus schreibt an die Korinther (1. Korinther 3,11):</t>
  </si>
  <si>
    <t>Einen anderen Grund kann niemand legen,</t>
  </si>
  <si>
    <t xml:space="preserve"> außer dem, der gelegt ist, welcher ist Jesus Christus.</t>
  </si>
  <si>
    <t>1.2. Auslegung</t>
  </si>
  <si>
    <t>Keine Weltanschauung fängt bei Null an, vielmehr wird die gesamte Schöpfung als gegeben angesehen.</t>
  </si>
  <si>
    <t>Nach dem Zeugnis der Heiligen Schrift besteht die Schöpfung durch Gottes Wort, wenn er spricht, so geschieht es (Psalm 33,6-9).</t>
  </si>
  <si>
    <t>Jesus Christus ist nach der christlichen Tradition das Wort Gottes, welches vom Himmel kam und Fleisch wurde (Johannes 1,1-18).</t>
  </si>
  <si>
    <t>In diesem Sinne ist der zitierte Spruch des Apostels Paulus an die Korinther nachvollziehbar.</t>
  </si>
  <si>
    <t>1.3. Anwendung</t>
  </si>
  <si>
    <t>Jesus Christus lehrt in seiner Bergpredigt, dass auf der Erde vor allem das Gesetz Moses Bestand hat (Matthäus 5,17-19).</t>
  </si>
  <si>
    <t>Somit finden wir die Grundlage der Qualitätskontrolle auch schon bei Mose (5. Mose 19,15):</t>
  </si>
  <si>
    <t>Es soll kein einzelner Zeuge wider jemand auftreten über irgendeine Missetat oder Sünde,</t>
  </si>
  <si>
    <t xml:space="preserve"> es sei welcherlei Sünde es sei, die man tun kann,</t>
  </si>
  <si>
    <t xml:space="preserve"> sondern in dem Mund zweier oder dreier Zeugen soll die Sache bestehen.</t>
  </si>
  <si>
    <t>Innerhalb der Bibel wird dieses Begründungskonzept von Jesus (Matthäus 18,16) und Paulus (2. Korinther 13,1) wiederholt.</t>
  </si>
  <si>
    <t>Da auch die Bibel als eine einzige Quelle betrachtet werden kann, ist die Suche nach weiteren Quellen sinnvoll.</t>
  </si>
  <si>
    <t>1.4. Bestätigung aus China und Japan</t>
  </si>
  <si>
    <t>In den chinesischen Schriftzeichen ist eine unabhängige Fassung dieses Argumentationsverfahrens etabliert:</t>
  </si>
  <si>
    <t>Schriftzeichen</t>
  </si>
  <si>
    <t>Chinesisch</t>
  </si>
  <si>
    <t>[1924Rüd]</t>
  </si>
  <si>
    <t>Japanisch</t>
  </si>
  <si>
    <t>[1994Had]</t>
  </si>
  <si>
    <t>Deutsch</t>
  </si>
  <si>
    <t>HTML</t>
  </si>
  <si>
    <t>品</t>
  </si>
  <si>
    <t>pin3</t>
  </si>
  <si>
    <t>Nummer 4321</t>
  </si>
  <si>
    <t>HIN; shina</t>
  </si>
  <si>
    <t>Nummer 230</t>
  </si>
  <si>
    <t>Sache; Ware; Qualität</t>
  </si>
  <si>
    <t>&amp;#21697;</t>
  </si>
  <si>
    <t>是</t>
  </si>
  <si>
    <t>shi4</t>
  </si>
  <si>
    <t>Nummer 4539</t>
  </si>
  <si>
    <t>ZE</t>
  </si>
  <si>
    <t>Nummer 1591</t>
  </si>
  <si>
    <t>sein; richtig; (ge)recht; wahr(lich)</t>
  </si>
  <si>
    <t>&amp;#26159;</t>
  </si>
  <si>
    <t>三</t>
  </si>
  <si>
    <t>san1</t>
  </si>
  <si>
    <t>Nummer 4382</t>
  </si>
  <si>
    <t>SAN; mit(su)</t>
  </si>
  <si>
    <t>Nummer 4</t>
  </si>
  <si>
    <t>drei</t>
  </si>
  <si>
    <t>&amp;#19977;</t>
  </si>
  <si>
    <t>口</t>
  </si>
  <si>
    <t>kou3</t>
  </si>
  <si>
    <t>Nummer 3243</t>
  </si>
  <si>
    <t>KO, KU; kuchi</t>
  </si>
  <si>
    <t>Nummer 54</t>
  </si>
  <si>
    <t>Mund</t>
  </si>
  <si>
    <t>&amp;#21475;</t>
  </si>
  <si>
    <t>Dies bedeutet, dass jede richtige Sache auf mindestens zwei unabhängigen Bezeugungen beruht, jeder Mensch ist nur ein einzelner Zeuge.</t>
  </si>
  <si>
    <t>Für die Qualitätssicherung ist der chinesische Ansatz mit dreier Zeugen Mund geeignet, damit der darauf Aufbauende keinen Schaden nimmt.</t>
  </si>
  <si>
    <t>1.5. Quellen</t>
  </si>
  <si>
    <t>[1841LF]</t>
  </si>
  <si>
    <r>
      <t xml:space="preserve">(Martin) Luther, (Johann Philipp) Fresenius: </t>
    </r>
    <r>
      <rPr>
        <i/>
        <sz val="12"/>
        <rFont val="Times New Roman"/>
        <family val="1"/>
      </rPr>
      <t>Die Bibel, oder die ganze Heilige Schrift Alten und Neuen Testaments</t>
    </r>
  </si>
  <si>
    <r>
      <t xml:space="preserve"> nach der deutschen Übersetzung Dr. Martin Luthers</t>
    </r>
    <r>
      <rPr>
        <sz val="12"/>
        <rFont val="Times New Roman"/>
        <family val="1"/>
      </rPr>
      <t>, Revision durch (Johann Philipp) Fresenius, (1751),</t>
    </r>
  </si>
  <si>
    <t xml:space="preserve"> Druck und Verlag von (Heinrich Ludwig) Brönner, Frankfurt am Main, 40. Auflage, (1841)</t>
  </si>
  <si>
    <r>
      <t xml:space="preserve">(Werner) Rüdenberg: </t>
    </r>
    <r>
      <rPr>
        <i/>
        <sz val="12"/>
        <rFont val="Times New Roman"/>
        <family val="1"/>
      </rPr>
      <t>Chinesisch-deutsches Wörterbuch</t>
    </r>
    <r>
      <rPr>
        <sz val="12"/>
        <rFont val="Times New Roman"/>
        <family val="1"/>
      </rPr>
      <t>, L. Friedrichsen &amp; Co., Hamburg, (1924)</t>
    </r>
  </si>
  <si>
    <r>
      <t xml:space="preserve">(Wolfgang) Hadamitzky: </t>
    </r>
    <r>
      <rPr>
        <i/>
        <sz val="12"/>
        <rFont val="Times New Roman"/>
        <family val="1"/>
      </rPr>
      <t>Langenscheidts Handbuch und Lexikon der japanischen Schrift, Kanji und Kana</t>
    </r>
    <r>
      <rPr>
        <sz val="12"/>
        <rFont val="Times New Roman"/>
        <family val="1"/>
      </rPr>
      <t>,</t>
    </r>
  </si>
  <si>
    <t xml:space="preserve"> Langenscheidt, Berlin, München, Wien, Zürich, New York, (1994)</t>
  </si>
  <si>
    <t>Die Temperaturskala nach Réaumur</t>
  </si>
  <si>
    <t>2.1. Historie</t>
  </si>
  <si>
    <t>Seit Menschengedenken wird die Temperatur durch Hautkontakt in Wärmegraden und Kältegraden abgeschätzt ([1989Hoh], [1993Wink]).</t>
  </si>
  <si>
    <t>Besonders in den Alpen ist diese Kunst immer noch überlebenswichtig, Thermometer sind nicht immer verfügbar.</t>
  </si>
  <si>
    <t>Dieses Wissen wird bereits mit den Kindern eingeübt und von Generation zu Generation weitergegeben.</t>
  </si>
  <si>
    <t>Die Wärmegrade liegen über dem Gefrierpunkt von Wasser, die Kältegrade darunter.</t>
  </si>
  <si>
    <t>Diese Skala ist in Europa älter als die Null, denn es gibt nur positive Wärmegrade, den Gefrierpunkt und positive Kältegrade.</t>
  </si>
  <si>
    <t>Bereits im Jahre 1730 legte der französische Naturforscher René-Antoine Réaumur eine Messvorschrift für Temperatur vor, in der er diese</t>
  </si>
  <si>
    <t xml:space="preserve"> Wärmegrade und Kältegrade traditioneller Handwerker berücksichtigte und die Null einführte.</t>
  </si>
  <si>
    <t>Bis heute ist die Réaumur-Skala bei der traditionellen Käseherstellung in Gebrauch ([1983Senn]).</t>
  </si>
  <si>
    <t>Auch Hüttenwirte und Bergführer in den Alpen verwenden weiterhin die Réaumur-Skala ([1989Hoh], [1993Wink]).</t>
  </si>
  <si>
    <t>Flachland-Tiroler mit Celsius-Skala gelten in den Alpen bei der Abschätzung von Kältegraden als wehleidig.</t>
  </si>
  <si>
    <t>Die Festlegung von Réaumur besagt:</t>
  </si>
  <si>
    <t>0 °Ré</t>
  </si>
  <si>
    <t>0 °C</t>
  </si>
  <si>
    <t>Eispunkt von Wasser bei 101325 Pa</t>
  </si>
  <si>
    <t>80 °Ré</t>
  </si>
  <si>
    <t>100 °C</t>
  </si>
  <si>
    <t>Siedepunkt von Wasser bei 101325 Pa</t>
  </si>
  <si>
    <t>2.2. Umrechnung</t>
  </si>
  <si>
    <t>Die Temperaturumrechnung von °C in °Ré ist daher recht einfach:</t>
  </si>
  <si>
    <t>Ergebnis</t>
  </si>
  <si>
    <t>Faktor</t>
  </si>
  <si>
    <t>umzurechnen</t>
  </si>
  <si>
    <t>°Ré</t>
  </si>
  <si>
    <t>4 / 5 · Celsius-Wert</t>
  </si>
  <si>
    <t>°C</t>
  </si>
  <si>
    <t>5 / 4 · Réaumur-Wert</t>
  </si>
  <si>
    <t>2.3. Aussage der Réaumur-Skala</t>
  </si>
  <si>
    <t>Auf den Almen ist die Zeit stehen geblieben, deshalb ist dort nicht nur die ursprüngliche Stimmung von Alphörnern, sondern auch die</t>
  </si>
  <si>
    <t xml:space="preserve"> ursprüngliche Temperaturskala zu finden.</t>
  </si>
  <si>
    <t>Celsius hat richtig verstanden, dass ursprünglich das Wasser bei 100 °Ré = 125 °C kochte.</t>
  </si>
  <si>
    <t>Nach 5. Mose 19,14 liegt durch die Celsius-Skala wegen Traditionsbruch ein Verstoß gegen das mosaische Gesetz vor.</t>
  </si>
  <si>
    <t>Nach staatlichen Gesetzen, die ab der französischen Revolution (1789) Europa beeinflussen, gilt die Réaumur-Skala als veraltet.</t>
  </si>
  <si>
    <t>2.4. Der ursprüngliche Luftdruck</t>
  </si>
  <si>
    <t>Die Auswertung der Réaumur-Skala ergibt einen ursprünglichen Luftdruck im Paradies, der vom heutigen abweicht.</t>
  </si>
  <si>
    <t>Der Apostel Petrus bezeichnet die Annahme von seit der Schöpfung unveränderten Lebensbedingungen als Spott (2. Petrus 3,3-4).</t>
  </si>
  <si>
    <t>Bevor dazu etwas berechnet werden kann, sind zunächst einmal Messwerte zum Dampfdruck des Wassers erforderlich.</t>
  </si>
  <si>
    <t>Der Dampfdruck ist der Druck, unter dem Wasser bei einer vorgegebenen Temperatur siedet (Siedepunktverschiebung).</t>
  </si>
  <si>
    <t>Folgende Tabelle (links) findet sich dazu in einem Chemie-Lehrbuch ([1987MM], Tabelle 10.1, Seite 144):</t>
  </si>
  <si>
    <t>Folgende Tabelle (rechts) findet sich in einem Physik-Nachschlagewerk ([1998Stö], Tabellen 23.8/5 und 23.8/6, Seite 736-737):</t>
  </si>
  <si>
    <t>T / [ °Ré ]</t>
  </si>
  <si>
    <t>T / [ °C ]</t>
  </si>
  <si>
    <t>p / [ Torr ]</t>
  </si>
  <si>
    <t>p / [ bar ]</t>
  </si>
  <si>
    <t>T / [ °Ré ]</t>
  </si>
  <si>
    <t>T / [ °C ]</t>
  </si>
  <si>
    <t>p / [ Torr ]</t>
  </si>
  <si>
    <t>p / [ bar ]</t>
  </si>
  <si>
    <r>
      <t>Tabelle 2.1:</t>
    </r>
    <r>
      <rPr>
        <sz val="12"/>
        <rFont val="Times New Roman"/>
        <family val="1"/>
      </rPr>
      <t xml:space="preserve"> Siededruck von Wasser</t>
    </r>
  </si>
  <si>
    <r>
      <t>Tabelle 2.2:</t>
    </r>
    <r>
      <rPr>
        <sz val="12"/>
        <rFont val="Times New Roman"/>
        <family val="1"/>
      </rPr>
      <t xml:space="preserve"> Siededruck von Wasser</t>
    </r>
  </si>
  <si>
    <t>Aus den beiden Tabellen ist ersichtlich, dass Wasser zum Sieden bei 100 °Ré mehr als 2 bar Druck benötigt.</t>
  </si>
  <si>
    <t>Dies ist also die eigentliche Aussage der Réaumur-Skala, dass im Paradies mehr als 2 bar Luftdruck herrschten.</t>
  </si>
  <si>
    <t>Im Papinschen Druckkochtopf (auch Schnellkochtopf oder Sicomatic genannt) werden somit paradiesische Zustände erzeugt.</t>
  </si>
  <si>
    <t>2.5. Schaubild</t>
  </si>
  <si>
    <t>Ein Schaubild wird hier besonders deutlich, wenn die Temperatur in Wärmegraden nach Réaumur und der Druck in bar angegeben wird:</t>
  </si>
  <si>
    <t>Abbildung 2.1: Siededruck von Wasser</t>
  </si>
  <si>
    <t>2.6. Auswertung</t>
  </si>
  <si>
    <t>Aus Abbildung 2.1 wird für 100 °Ré (125 °C) ein Siededruck zwischen 2,3 bar (1748 Torr) und 2,4 bar (1824 Torr) abgelesen.</t>
  </si>
  <si>
    <t>Somit ist seit Menschengedenken überliefert, dass im Paradies mehr als der doppelte Luftdruck von heute herrschte.</t>
  </si>
  <si>
    <t>2.7. Quellen</t>
  </si>
  <si>
    <t>[1983Senn]</t>
  </si>
  <si>
    <r>
      <t xml:space="preserve">Senner bei der Arbeit: </t>
    </r>
    <r>
      <rPr>
        <i/>
        <sz val="12"/>
        <rFont val="Times New Roman"/>
        <family val="1"/>
      </rPr>
      <t>persönliche Mitteilung an den Verfasser</t>
    </r>
    <r>
      <rPr>
        <sz val="12"/>
        <rFont val="Times New Roman"/>
        <family val="1"/>
      </rPr>
      <t>, Chumi-Alm bei Adelboden, (1983)</t>
    </r>
  </si>
  <si>
    <t>[1987MM]</t>
  </si>
  <si>
    <r>
      <t xml:space="preserve">(Charles E.) Mortimer, (Ulrich) Müller: </t>
    </r>
    <r>
      <rPr>
        <i/>
        <sz val="12"/>
        <rFont val="Times New Roman"/>
        <family val="1"/>
      </rPr>
      <t>Chemie – Das Basiswissen der Chemie – Mit Übungsaufgaben</t>
    </r>
    <r>
      <rPr>
        <sz val="12"/>
        <rFont val="Times New Roman"/>
        <family val="1"/>
      </rPr>
      <t>,</t>
    </r>
  </si>
  <si>
    <t xml:space="preserve"> Georg Thieme Verlag, Stuttgart, New York, 5. völlig neu bearbeitete und erweiterte Auflage, (1987)</t>
  </si>
  <si>
    <t>[1989Hoh]</t>
  </si>
  <si>
    <r>
      <t xml:space="preserve">(Christian) Hohenegger: </t>
    </r>
    <r>
      <rPr>
        <i/>
        <sz val="12"/>
        <rFont val="Times New Roman"/>
        <family val="1"/>
      </rPr>
      <t>persönliche Mitteilung an den Verfasser</t>
    </r>
    <r>
      <rPr>
        <sz val="12"/>
        <rFont val="Times New Roman"/>
        <family val="1"/>
      </rPr>
      <t>, Weißkugelhütte bei Melag, (1989)</t>
    </r>
  </si>
  <si>
    <t>[1993Wink]</t>
  </si>
  <si>
    <r>
      <t xml:space="preserve">(Lambert) und (Helene) Winkler: </t>
    </r>
    <r>
      <rPr>
        <i/>
        <sz val="12"/>
        <rFont val="Times New Roman"/>
        <family val="1"/>
      </rPr>
      <t>persönliche Mitteilung an den Verfasser</t>
    </r>
    <r>
      <rPr>
        <sz val="12"/>
        <rFont val="Times New Roman"/>
        <family val="1"/>
      </rPr>
      <t>, Neue Pforzheimer Hütte im Sellrain, (1993)</t>
    </r>
  </si>
  <si>
    <t>[1998Stö]</t>
  </si>
  <si>
    <r>
      <t xml:space="preserve">(Horst) Stöcker: </t>
    </r>
    <r>
      <rPr>
        <i/>
        <sz val="12"/>
        <rFont val="Times New Roman"/>
        <family val="1"/>
      </rPr>
      <t>Taschenbuch der Physik</t>
    </r>
    <r>
      <rPr>
        <sz val="12"/>
        <rFont val="Times New Roman"/>
        <family val="1"/>
      </rPr>
      <t>, Verlag Harri Deutsch, Thun und Frankfurt am Main, 3. Auflage, (1998)</t>
    </r>
  </si>
  <si>
    <t>Die optimale Tiefe beim Tauchsport</t>
  </si>
  <si>
    <t>3.1. Hinführung</t>
  </si>
  <si>
    <t>Wer herausfinden will, an welchen Luftdruck die Menschen optimal angepasst sind, der suche nach der optimalen Tauchtiefe.</t>
  </si>
  <si>
    <t>Es gibt eine Wassertiefe, bei der sich ein Mensch am wohlsten fühlt:</t>
  </si>
  <si>
    <t>Oberhalb dieser Wassertiefe fehlt es dem Organismus an Sauerstoff.</t>
  </si>
  <si>
    <t>Unterhalb dieser Wassertiefe ist Pressluft nicht optimal zum Atmen, sondern zunehmend ein Sauerstoff-Helium-Gemisch.</t>
  </si>
  <si>
    <t>Das Sauerstoff-Helium-Gemisch wird über das Grahamsche Effusionsgesetz ([1987MM], Kapitel 10.8, Seite 145-146) verstanden.</t>
  </si>
  <si>
    <t>3.2. Was Taucher sagen</t>
  </si>
  <si>
    <t>Ein Taucher befand die Wassertiefe von 13,5 m für optimal, dort fühlt er sich am wohlsten ([2015Horst]).</t>
  </si>
  <si>
    <t>Diese Wassertiefe wird auch empfohlen, wenn ein Taucher rasch aus großer Tiefe aufstieg und dort genug Luftvorrat hat.</t>
  </si>
  <si>
    <t>Dies bedeutet, dass in 13,5 m Wassertiefe der menschliche Organismus am leichtesten regeneriert werden kann.</t>
  </si>
  <si>
    <t>Inzwischen gibt es allerhand Therapeuten, die Menschen mit Atemnot bei etwa 2 bar Absolutdruck in Drucktanks behandeln.</t>
  </si>
  <si>
    <t>3.3. Der hydrostatische Druck</t>
  </si>
  <si>
    <t>Der hydrostatische Druck entsteht durch das Gewicht der Auflast, die über dem betrachteten Ort von der Erde angezogen wird.</t>
  </si>
  <si>
    <t>Zur Berechnung gilt für inkompressible Flüssigkeiten, zu denen in guter Näherung auch Wasser gehört:</t>
  </si>
  <si>
    <t>Δp = ρ · g · Δh</t>
  </si>
  <si>
    <t>mit:</t>
  </si>
  <si>
    <t>Δp</t>
  </si>
  <si>
    <t>Druckdifferenz durch den hydrostatischen Druck</t>
  </si>
  <si>
    <t>ρ</t>
  </si>
  <si>
    <r>
      <t xml:space="preserve">Dichte von Meerwasser bei 20 °Ré = 25 °C ([2016wiki], Stichwort: </t>
    </r>
    <r>
      <rPr>
        <i/>
        <sz val="12"/>
        <rFont val="Times New Roman"/>
        <family val="1"/>
      </rPr>
      <t>Salzwasser</t>
    </r>
    <r>
      <rPr>
        <sz val="12"/>
        <rFont val="Times New Roman"/>
        <family val="1"/>
      </rPr>
      <t xml:space="preserve"> am 26.04.2016) ρ = 1,025 g/cm³ = 1025 kg/m³</t>
    </r>
  </si>
  <si>
    <t>g</t>
  </si>
  <si>
    <r>
      <t xml:space="preserve">Fallbeschleunigung auf der Erde ([1970Frank], Band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Stichwort: </t>
    </r>
    <r>
      <rPr>
        <i/>
        <sz val="12"/>
        <rFont val="Times New Roman"/>
        <family val="1"/>
      </rPr>
      <t>Fallbeschleunigung</t>
    </r>
    <r>
      <rPr>
        <sz val="12"/>
        <rFont val="Times New Roman"/>
        <family val="1"/>
      </rPr>
      <t>, Seite 81) g = 9,80665 m/s²</t>
    </r>
  </si>
  <si>
    <t>Δh</t>
  </si>
  <si>
    <t>Wassertiefe, hier Δh = 13,5 m</t>
  </si>
  <si>
    <r>
      <t>p</t>
    </r>
    <r>
      <rPr>
        <vertAlign val="subscript"/>
        <sz val="12"/>
        <rFont val="Times New Roman"/>
        <family val="1"/>
      </rPr>
      <t>0</t>
    </r>
  </si>
  <si>
    <r>
      <t>Luftdruck über dem Wasser, auf Meereshöhe im Mittel ([1987MM], Kapitel 10.3, Seite 138):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1,01325 bar</t>
    </r>
  </si>
  <si>
    <t>Σp</t>
  </si>
  <si>
    <r>
      <t>Drucksumme aus hydrostatischer Druckdifferenz Δp und Luftdruck p</t>
    </r>
    <r>
      <rPr>
        <vertAlign val="subscript"/>
        <sz val="12"/>
        <rFont val="Times New Roman"/>
        <family val="1"/>
      </rPr>
      <t>0</t>
    </r>
  </si>
  <si>
    <t>h ü.NN</t>
  </si>
  <si>
    <t>Höhe des Ortes über Normalnull, der durchschnittlichen Meereshöhe</t>
  </si>
  <si>
    <t>Dies ergibt folgenden Druckzuwachs zum Luftdruck in Abhängigkeit von Wasserdichte und geografischer Breite:</t>
  </si>
  <si>
    <t>Breite / [ ° ]</t>
  </si>
  <si>
    <t>h ü.NN / [m]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</si>
  <si>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/ [ N/m² ]</t>
    </r>
  </si>
  <si>
    <t>ρ / [ kg/m³ ]</t>
  </si>
  <si>
    <t>Δh / [ m ]</t>
  </si>
  <si>
    <t>g / [ m/s² ]</t>
  </si>
  <si>
    <t>Δp / [ N/m² ]</t>
  </si>
  <si>
    <t>Δp / [ bar ]</t>
  </si>
  <si>
    <t>Σp / [ N/m² ]</t>
  </si>
  <si>
    <t>Σp / [ bar ]</t>
  </si>
  <si>
    <r>
      <t>Tabelle 3.1:</t>
    </r>
    <r>
      <rPr>
        <sz val="12"/>
        <rFont val="Times New Roman"/>
        <family val="1"/>
      </rPr>
      <t xml:space="preserve"> Berechnung (</t>
    </r>
    <r>
      <rPr>
        <sz val="12"/>
        <color indexed="12"/>
        <rFont val="Times New Roman"/>
        <family val="1"/>
      </rPr>
      <t>blau</t>
    </r>
    <r>
      <rPr>
        <sz val="12"/>
        <rFont val="Times New Roman"/>
        <family val="1"/>
      </rPr>
      <t>) des Optimaldrucks aus Messdaten (</t>
    </r>
    <r>
      <rPr>
        <b/>
        <sz val="12"/>
        <color indexed="10"/>
        <rFont val="Times New Roman"/>
        <family val="1"/>
      </rPr>
      <t>rot und fett</t>
    </r>
    <r>
      <rPr>
        <sz val="12"/>
        <rFont val="Times New Roman"/>
        <family val="1"/>
      </rPr>
      <t>)</t>
    </r>
  </si>
  <si>
    <t>Für die Einheit der Kraft gilt:</t>
  </si>
  <si>
    <t>1 N = 1 kg·m/s²</t>
  </si>
  <si>
    <t>Die Dichte von Meerwasser ist gegenüber dem reinen Wasser leicht erhöht.</t>
  </si>
  <si>
    <t>Es besteht die Möglichkeit, Tabelle 3.1 durch Messwerte aus weiteren, berichteten Tauchgängen zu ergänzen.</t>
  </si>
  <si>
    <t>Somit belegen Taucher und Patienten von Druckkammern, dass Menschen auf 2,3 bar bis 2,4 bar Luftdruck optimal angepasst sind.</t>
  </si>
  <si>
    <t>Dies ist gerade der Luftdruck, der seit Menschengedenken über die Wärmegrade für das Paradies überliefert ist.</t>
  </si>
  <si>
    <t>Der höhere Luftdruck mag ein mögliches Verständnis der großen Altersangaben in 1. Mose 5 von knapp 1000 Jahren liefern.</t>
  </si>
  <si>
    <t>Das theologische Verständnis davon besteht darin, dass 1 Tag bei Gott wie 1000 Jahre ist (2. Petrus 3,8) und er zu Adam gesagt hatte (1. Mose 2,17):</t>
  </si>
  <si>
    <t>Aber von dem Baume der Erkenntnis des Guten und Bösen sollst du nicht essen;</t>
  </si>
  <si>
    <t xml:space="preserve"> denn welches Tages du davon issest, wirst du des Todes sterben.</t>
  </si>
  <si>
    <t>Nach der vorliegenden Überlieferung erreichte Adam 1000 – 70 = 930 Jahre (1. Mose 5,5), Noah erreichte 1000 – 50 = 950 Jahre (1. Mose 9,29).</t>
  </si>
  <si>
    <t>Es gibt auch Belege aus der Paläobiologie, dass große, versteinerte Insekten einen höheren Sauerstoffanteil in der Luft hatten ([2007Ham]), was bei</t>
  </si>
  <si>
    <t xml:space="preserve"> einem höheren Luftdruck keine Brandgefahr bedeutet.</t>
  </si>
  <si>
    <t>3.4. Warum konnte Ikarus fliegen?</t>
  </si>
  <si>
    <t>Die Ilias wurde unabhängig von der Bibel durch den griechischen Dichter Homer überliefert. In der Ilias oder einer anderen Quelle der griechischen</t>
  </si>
  <si>
    <r>
      <t xml:space="preserve"> Mythologie wird von Ikarus berichtet, der mit selbst gebastelten Flügeln wie ein Vogel fliegen konnte ([1953VEB], Stichwort </t>
    </r>
    <r>
      <rPr>
        <i/>
        <sz val="12"/>
        <rFont val="Times New Roman"/>
        <family val="1"/>
      </rPr>
      <t>„Dädalus“</t>
    </r>
    <r>
      <rPr>
        <sz val="12"/>
        <rFont val="Times New Roman"/>
        <family val="1"/>
      </rPr>
      <t>, Seite 178).</t>
    </r>
  </si>
  <si>
    <r>
      <t xml:space="preserve">Für einen Physiker stellt sich damit die Frage, bei welchem Luftdruck dies geschah, denn der </t>
    </r>
    <r>
      <rPr>
        <i/>
        <sz val="12"/>
        <rFont val="Times New Roman"/>
        <family val="1"/>
      </rPr>
      <t>Schneider von Ulm</t>
    </r>
    <r>
      <rPr>
        <sz val="12"/>
        <rFont val="Times New Roman"/>
        <family val="1"/>
      </rPr>
      <t xml:space="preserve"> schaffte das im Jahre 1811 nicht,</t>
    </r>
  </si>
  <si>
    <r>
      <t xml:space="preserve"> sondern flog im Gleitflug mit seinen selbst geschneiderten Flügeln in die Donau ([2016wiki], Stichwort: </t>
    </r>
    <r>
      <rPr>
        <i/>
        <sz val="12"/>
        <rFont val="Times New Roman"/>
        <family val="1"/>
      </rPr>
      <t>Albrecht Ludwig Berblinger</t>
    </r>
    <r>
      <rPr>
        <sz val="12"/>
        <rFont val="Times New Roman"/>
        <family val="1"/>
      </rPr>
      <t xml:space="preserve"> am 08.06.2016).</t>
    </r>
  </si>
  <si>
    <t>Auch der Vogel Strauß kann heute nicht fliegen, obwohl er ein Vogel ist und Flügel hat.</t>
  </si>
  <si>
    <t>Im Senckenberg-Museum in Frankfurt am Main werden Flugsaurier mit etwa 10 m Spannweite ausgestellt, die fliegen konnten.</t>
  </si>
  <si>
    <t>Abbildung 3.1: Flugsaurier mit etwa 10 m Spannweite</t>
  </si>
  <si>
    <t>Bildnachweis: Norbert Südland, Senckenberg-Museum, (2015)</t>
  </si>
  <si>
    <t>Mehr Luftdruck bewirkt, dass pro Atemzug mehr Sauerstoff in die Lunge gelangt, also mehr Ausdauer resultiert.</t>
  </si>
  <si>
    <t>Außerdem bewirkt mehr Luftdruck, dass ein Flügelschlag mehr Auftrieb in der Luft erzeugt, also der Flieger besser abheben kann.</t>
  </si>
  <si>
    <t>3.5. Offene Fragen</t>
  </si>
  <si>
    <t>Durch notwendige Korrekturen in der Strömungsphysik ist es schwierig, reale Flugeigenschaften eines Fliegers zu berechnen.</t>
  </si>
  <si>
    <r>
      <t xml:space="preserve">Die Physik ist weiterhin eine Baustelle: </t>
    </r>
    <r>
      <rPr>
        <i/>
        <sz val="12"/>
        <rFont val="Times New Roman"/>
        <family val="1"/>
      </rPr>
      <t>Betreten auf eigene Gefahr!</t>
    </r>
  </si>
  <si>
    <t>Deshalb kommt es immer wieder zur Korrektur von Rechenfehlern, die mitunter über 100 Jahre alt sind.</t>
  </si>
  <si>
    <t>Das mosaische Argumentationsverfahren hilft dabei, in der Vielzahl der möglichen Korrekturen den Überblick zu behalten.</t>
  </si>
  <si>
    <t>3.6. Quellen</t>
  </si>
  <si>
    <t>[1953VEB]</t>
  </si>
  <si>
    <r>
      <t>Lexikon A-Z in einem Band</t>
    </r>
    <r>
      <rPr>
        <sz val="12"/>
        <rFont val="Times New Roman"/>
        <family val="1"/>
      </rPr>
      <t>, VEB bibliografisches Institut, Leipzig, (1953)</t>
    </r>
  </si>
  <si>
    <t>[1970Frank]</t>
  </si>
  <si>
    <r>
      <t>(Hermann) Franke:</t>
    </r>
    <r>
      <rPr>
        <i/>
        <sz val="12"/>
        <rFont val="Times New Roman"/>
        <family val="1"/>
      </rPr>
      <t xml:space="preserve"> dtv-Lexikon der Physik</t>
    </r>
    <r>
      <rPr>
        <sz val="12"/>
        <rFont val="Times New Roman"/>
        <family val="1"/>
      </rPr>
      <t>, Deutscher Taschenbuch Verlag, München, (1970)</t>
    </r>
  </si>
  <si>
    <t>[2007Ham]</t>
  </si>
  <si>
    <r>
      <t xml:space="preserve">(Hope) Hamashige: </t>
    </r>
    <r>
      <rPr>
        <i/>
        <sz val="12"/>
        <rFont val="Times New Roman"/>
        <family val="1"/>
      </rPr>
      <t>Giant Bugs a Thing of the Past, Study Suggests</t>
    </r>
    <r>
      <rPr>
        <sz val="12"/>
        <rFont val="Times New Roman"/>
        <family val="1"/>
      </rPr>
      <t>, national geographic, (2007)</t>
    </r>
  </si>
  <si>
    <t>http://news.nationalgeographic.com/news/2007/07/070730-giant-insects.html</t>
  </si>
  <si>
    <t>[2015Horst]</t>
  </si>
  <si>
    <r>
      <t xml:space="preserve">(Jonas Christian) Horst: </t>
    </r>
    <r>
      <rPr>
        <i/>
        <sz val="12"/>
        <rFont val="Times New Roman"/>
        <family val="1"/>
      </rPr>
      <t>persönliche Mitteilung an den Verfasser</t>
    </r>
    <r>
      <rPr>
        <sz val="12"/>
        <rFont val="Times New Roman"/>
        <family val="1"/>
      </rPr>
      <t>, Mittelrot, (2015)</t>
    </r>
  </si>
  <si>
    <t>[2016wiki]</t>
  </si>
  <si>
    <t>Wikipedia, (2016): https://de.wikipedia.org</t>
  </si>
  <si>
    <t>Das Firmament</t>
  </si>
  <si>
    <t>4.1. Zitat aus dem Schöpfungsbericht</t>
  </si>
  <si>
    <t>1. Mose 1,6-8 nach [1841LF]</t>
  </si>
  <si>
    <t>6. Und Gott sprach: Es werde eine Veste zwischen den Wassern, und die sei ein Unterschied zwischen den Wassern.</t>
  </si>
  <si>
    <t>7. Da machte Gott die Veste, und schied das Wasser unter der Veste von dem Wasser über der Veste. Und es geschah also.</t>
  </si>
  <si>
    <t>8. Und Gott nannte die Veste Himmel. Da ward aus Abend und Morgen der andere Tag.</t>
  </si>
  <si>
    <r>
      <t xml:space="preserve">Das Wort </t>
    </r>
    <r>
      <rPr>
        <i/>
        <sz val="12"/>
        <rFont val="Times New Roman"/>
        <family val="1"/>
      </rPr>
      <t>Veste</t>
    </r>
    <r>
      <rPr>
        <sz val="12"/>
        <rFont val="Times New Roman"/>
        <family val="1"/>
      </rPr>
      <t xml:space="preserve"> bedeutet ([2011Dud], Stichwort: </t>
    </r>
    <r>
      <rPr>
        <i/>
        <sz val="12"/>
        <rFont val="Times New Roman"/>
        <family val="1"/>
      </rPr>
      <t>Feste</t>
    </r>
    <r>
      <rPr>
        <sz val="12"/>
        <rFont val="Times New Roman"/>
        <family val="1"/>
      </rPr>
      <t>, Seite 594):</t>
    </r>
  </si>
  <si>
    <r>
      <t>Feste</t>
    </r>
    <r>
      <rPr>
        <sz val="12"/>
        <rFont val="Times New Roman"/>
        <family val="1"/>
      </rPr>
      <t xml:space="preserve">, die;-, -n [mhd. Veste, ahd. Festi = Festigkeit, befestigter Ort] (veraltet): </t>
    </r>
    <r>
      <rPr>
        <b/>
        <sz val="12"/>
        <rFont val="Times New Roman"/>
        <family val="1"/>
      </rPr>
      <t>1. a)</t>
    </r>
    <r>
      <rPr>
        <sz val="12"/>
        <rFont val="Times New Roman"/>
        <family val="1"/>
      </rPr>
      <t xml:space="preserve"> (in Verbindung mit Namen auch: Veste)</t>
    </r>
  </si>
  <si>
    <r>
      <t xml:space="preserve"> </t>
    </r>
    <r>
      <rPr>
        <i/>
        <sz val="12"/>
        <color indexed="8"/>
        <rFont val="Times New Roman"/>
        <family val="1"/>
      </rPr>
      <t>befestigte Burg,</t>
    </r>
    <r>
      <rPr>
        <i/>
        <sz val="12"/>
        <rFont val="Times New Roman"/>
        <family val="1"/>
      </rPr>
      <t xml:space="preserve"> Festung:</t>
    </r>
    <r>
      <rPr>
        <sz val="12"/>
        <rFont val="Times New Roman"/>
        <family val="1"/>
      </rPr>
      <t xml:space="preserve"> eine F. Erstürmen; Veste Coburg;</t>
    </r>
  </si>
  <si>
    <r>
      <t xml:space="preserve"> </t>
    </r>
    <r>
      <rPr>
        <b/>
        <sz val="12"/>
        <color indexed="8"/>
        <rFont val="Times New Roman"/>
        <family val="1"/>
      </rPr>
      <t>b)</t>
    </r>
    <r>
      <rPr>
        <sz val="12"/>
        <color indexed="8"/>
        <rFont val="Times New Roman"/>
        <family val="1"/>
      </rPr>
      <t xml:space="preserve"> (veraltet) </t>
    </r>
    <r>
      <rPr>
        <i/>
        <sz val="12"/>
        <color indexed="8"/>
        <rFont val="Times New Roman"/>
        <family val="1"/>
      </rPr>
      <t>Fundament, Grundlage:</t>
    </r>
    <r>
      <rPr>
        <sz val="12"/>
        <color indexed="8"/>
        <rFont val="Times New Roman"/>
        <family val="1"/>
      </rPr>
      <t xml:space="preserve"> ihr Vertrauen war bis in die -n </t>
    </r>
    <r>
      <rPr>
        <i/>
        <sz val="12"/>
        <color indexed="8"/>
        <rFont val="Times New Roman"/>
        <family val="1"/>
      </rPr>
      <t>(zutiefst)</t>
    </r>
    <r>
      <rPr>
        <sz val="12"/>
        <color indexed="8"/>
        <rFont val="Times New Roman"/>
        <family val="1"/>
      </rPr>
      <t xml:space="preserve"> erschüttert.</t>
    </r>
  </si>
  <si>
    <r>
      <t xml:space="preserve"> 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(dichter.) </t>
    </r>
    <r>
      <rPr>
        <i/>
        <sz val="12"/>
        <rFont val="Times New Roman"/>
        <family val="1"/>
      </rPr>
      <t>Himmel[sgewölbe], Firmament.</t>
    </r>
  </si>
  <si>
    <t>Dieses Verständnisproblem lässt sich also nicht sprachwissenschaftlich lösen.</t>
  </si>
  <si>
    <t>4.2. Zitat des jüdischen Geschichtsschreibers Josephus</t>
  </si>
  <si>
    <r>
      <t xml:space="preserve">Folgende Passage findet sich bei Flavius Josephus ([1994Mai], Teil </t>
    </r>
    <r>
      <rPr>
        <b/>
        <sz val="12"/>
        <rFont val="Times New Roman"/>
        <family val="1"/>
      </rPr>
      <t>I Jüdische Altertümer</t>
    </r>
    <r>
      <rPr>
        <sz val="12"/>
        <rFont val="Times New Roman"/>
        <family val="1"/>
      </rPr>
      <t>, A 1,27ff, Seite 18):</t>
    </r>
  </si>
  <si>
    <t>Am Anfang schuf Gott den Himmel und die Erde. …</t>
  </si>
  <si>
    <t>Am zweiten Tag stellte er den Himmel über die Welt, umgab ihn mit Eis und machte ihn zum Nutzen der Erde feucht</t>
  </si>
  <si>
    <t xml:space="preserve"> und regnerisch.</t>
  </si>
  <si>
    <t>Flavius Josephus deutet den mosaischen Text so, dass das Wasser über der „Veste“ aus Eis (gewesen) sein müsse, weil es sonst auf die Erde fiele.</t>
  </si>
  <si>
    <t>Eine dauerhaft stabile Befestigung („Feste“, „Firmament“) aus Luft konnte sich viele Jahrhunderte lang kein Mensch vorstellen.</t>
  </si>
  <si>
    <t>Dieser Befund unterstreicht das Phänomen, dass im geoffenbarten Wort Gottes Sachverhalte erwähnt werden, die früher unbekannt waren.</t>
  </si>
  <si>
    <t>Wer nicht an die Existenz Gottes glaubt, der wundere sich über den erstaunlichen Informationsgehalt des überlieferten Wortes Gottes.</t>
  </si>
  <si>
    <t>4.3. Physikalische Deutung</t>
  </si>
  <si>
    <t>Erst 1654, also 120 Jahre nach Luthers erster Ausgabe der ganzen Heiligen Schrift auf Deutsch, wies Otto von Guericke in einem</t>
  </si>
  <si>
    <t xml:space="preserve"> Schauexperiment auf dem Marktplatz zu Magdeburg nach, welche gewaltigen Kräfte aus dem Luftdruck folgen.</t>
  </si>
  <si>
    <r>
      <t xml:space="preserve"> ([1953VEB], Stichworte: </t>
    </r>
    <r>
      <rPr>
        <i/>
        <sz val="12"/>
        <rFont val="Times New Roman"/>
        <family val="1"/>
      </rPr>
      <t>Guericke</t>
    </r>
    <r>
      <rPr>
        <sz val="12"/>
        <rFont val="Times New Roman"/>
        <family val="1"/>
      </rPr>
      <t xml:space="preserve"> und </t>
    </r>
    <r>
      <rPr>
        <i/>
        <sz val="12"/>
        <rFont val="Times New Roman"/>
        <family val="1"/>
      </rPr>
      <t>Magdeburger Halbkugeln</t>
    </r>
    <r>
      <rPr>
        <sz val="12"/>
        <rFont val="Times New Roman"/>
        <family val="1"/>
      </rPr>
      <t>, Seite 389 und 618).</t>
    </r>
  </si>
  <si>
    <r>
      <t xml:space="preserve">Mit Kenntnis dieses Schauexperimentes kann nun über eine </t>
    </r>
    <r>
      <rPr>
        <i/>
        <sz val="12"/>
        <rFont val="Times New Roman"/>
        <family val="1"/>
      </rPr>
      <t>stabile</t>
    </r>
    <r>
      <rPr>
        <sz val="12"/>
        <rFont val="Times New Roman"/>
        <family val="1"/>
      </rPr>
      <t xml:space="preserve"> Lufthülle nachgedacht werden, die als </t>
    </r>
    <r>
      <rPr>
        <i/>
        <sz val="12"/>
        <rFont val="Times New Roman"/>
        <family val="1"/>
      </rPr>
      <t>Himmel</t>
    </r>
    <r>
      <rPr>
        <sz val="12"/>
        <rFont val="Times New Roman"/>
        <family val="1"/>
      </rPr>
      <t xml:space="preserve"> bezeichnet wurde und zwischen</t>
    </r>
  </si>
  <si>
    <t xml:space="preserve"> den Wassern unter der Lufthülle, etwa in Flüssen, Seen und Meeren, und dem Wasserdampf über der Lufthülle trennte.</t>
  </si>
  <si>
    <r>
      <t xml:space="preserve">Das Molekulargewicht von Wasser ist deutlich leichter als das von Luft, somit ist eine stabile </t>
    </r>
    <r>
      <rPr>
        <i/>
        <sz val="12"/>
        <rFont val="Times New Roman"/>
        <family val="1"/>
      </rPr>
      <t>Inversionswetterlage</t>
    </r>
    <r>
      <rPr>
        <sz val="12"/>
        <rFont val="Times New Roman"/>
        <family val="1"/>
      </rPr>
      <t xml:space="preserve"> möglich.</t>
    </r>
  </si>
  <si>
    <t>Mit zunehmender Höhe nimmt heute die Lufttemperatur zunächst ab, um dann in größeren Höhen wieder auf bis zu 480 °Ré (600 °C) anzusteigen.</t>
  </si>
  <si>
    <t xml:space="preserve"> ([1979Dier], Abschnitt Erde und Weltall, Seite 197)</t>
  </si>
  <si>
    <t>Der Wasserdampf ist im gasförmigen Zustand völlig durchsichtig, an der Trennungslinie zur Luft befand sich ein Dichtesprung mit Lichtbrechung.</t>
  </si>
  <si>
    <t>Die Wasserdampfhülle diente der Abschirmung von ionisierenden Strahlen aus der Sonne (Sonnenwind), so dass sich durch Stoß- und</t>
  </si>
  <si>
    <r>
      <t xml:space="preserve"> Einfangprozesse </t>
    </r>
    <r>
      <rPr>
        <i/>
        <sz val="12"/>
        <rFont val="Times New Roman"/>
        <family val="1"/>
      </rPr>
      <t>schwerer Wasserstoff</t>
    </r>
    <r>
      <rPr>
        <sz val="12"/>
        <rFont val="Times New Roman"/>
        <family val="1"/>
      </rPr>
      <t xml:space="preserve"> aus dem normalen Wasserstoff bilden konnte – heute entsteht stattdessen radioaktiver Kohlenstoff:</t>
    </r>
  </si>
  <si>
    <t>Das Gesamtvolumen des auf der Erde bekannten Wasservorkommens beträgt:</t>
  </si>
  <si>
    <t>km³</t>
  </si>
  <si>
    <r>
      <t xml:space="preserve">([1953VEB], Stichwort </t>
    </r>
    <r>
      <rPr>
        <i/>
        <sz val="12"/>
        <rFont val="Times New Roman"/>
        <family val="1"/>
      </rPr>
      <t>Meeresboden</t>
    </r>
    <r>
      <rPr>
        <sz val="12"/>
        <rFont val="Times New Roman"/>
        <family val="1"/>
      </rPr>
      <t>,</t>
    </r>
  </si>
  <si>
    <t>Die Gesamtoberfläche der Erde beträgt heute:</t>
  </si>
  <si>
    <t>km²</t>
  </si>
  <si>
    <t xml:space="preserve"> Seite 647)</t>
  </si>
  <si>
    <t>Die Mächtigkeit der abschirmenden Wasserdampfhülle betrug flüssig etwa:</t>
  </si>
  <si>
    <t>km</t>
  </si>
  <si>
    <r>
      <t xml:space="preserve">(siehe Tabellenblatt: </t>
    </r>
    <r>
      <rPr>
        <i/>
        <sz val="12"/>
        <rFont val="Times New Roman"/>
        <family val="1"/>
      </rPr>
      <t>3. Biologie</t>
    </r>
    <r>
      <rPr>
        <sz val="12"/>
        <rFont val="Times New Roman"/>
        <family val="1"/>
      </rPr>
      <t>)</t>
    </r>
  </si>
  <si>
    <t>Das Gesamtvolumen der abschirmenden Wasserdampfhülle betrug flüssig etwa:</t>
  </si>
  <si>
    <t>Der mögliche Anteil von schwerem Wasser im Erdwasser beträgt also:</t>
  </si>
  <si>
    <t>Folgende Angaben entstammen einem Chemie-Lehrbuch unter Berücksichtigung der heutigen Molgewichte M ([1987MM], letzte Buchseiten):</t>
  </si>
  <si>
    <t>Das durchschnittliche Molekulargewicht von Wasserstoff beträgt heute:</t>
  </si>
  <si>
    <t>g/mol</t>
  </si>
  <si>
    <t>Das Molekulargewicht eines Neutrons beträgt heute:</t>
  </si>
  <si>
    <t>Das Molekulargewicht eines Protons beträgt heute:</t>
  </si>
  <si>
    <t>Das Molekulargewicht eines Elektrons beträgt heute:</t>
  </si>
  <si>
    <t>Das Molekulargewicht des leichten Wasserstoffisotops beträgt demnach heute:</t>
  </si>
  <si>
    <t>Das Molekulargewicht des schweren Wasserstoffisotops beträgt demnach heute:</t>
  </si>
  <si>
    <t>Historisch hatten Neutronen und Protonen zunächst das Molgewicht 1 g/mol, bis später genauere Messungen eine Korrektur erforderten.</t>
  </si>
  <si>
    <t>Das Vorkommen von superschwerem, radioaktivem Wasserstoff (Tritium) werde hier vernachlässigt.</t>
  </si>
  <si>
    <t>Dann folgt folgende Gleichung für den heutigen Anteil x von schwerem Wasserstoff auf der Erde:</t>
  </si>
  <si>
    <r>
      <t>(1-x) · M</t>
    </r>
    <r>
      <rPr>
        <vertAlign val="subscript"/>
        <sz val="12"/>
        <rFont val="Times New Roman"/>
        <family val="1"/>
      </rPr>
      <t>leichter Wasserstoff</t>
    </r>
    <r>
      <rPr>
        <sz val="12"/>
        <rFont val="Times New Roman"/>
        <family val="1"/>
      </rPr>
      <t xml:space="preserve"> + x · M</t>
    </r>
    <r>
      <rPr>
        <vertAlign val="subscript"/>
        <sz val="12"/>
        <rFont val="Times New Roman"/>
        <family val="1"/>
      </rPr>
      <t>schwerer Wasserstoff</t>
    </r>
    <r>
      <rPr>
        <sz val="12"/>
        <rFont val="Times New Roman"/>
        <family val="1"/>
      </rPr>
      <t xml:space="preserve"> = M</t>
    </r>
    <r>
      <rPr>
        <vertAlign val="subscript"/>
        <sz val="12"/>
        <rFont val="Times New Roman"/>
        <family val="1"/>
      </rPr>
      <t>Wasserstoff</t>
    </r>
  </si>
  <si>
    <t>Die algebraische Auflösung dieser Gleichung nach dem Anteil x ergibt:</t>
  </si>
  <si>
    <r>
      <t>x = (M</t>
    </r>
    <r>
      <rPr>
        <vertAlign val="subscript"/>
        <sz val="12"/>
        <rFont val="Times New Roman"/>
        <family val="1"/>
      </rPr>
      <t>Wasserstoff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leichter Wasserstoff</t>
    </r>
    <r>
      <rPr>
        <sz val="12"/>
        <rFont val="Times New Roman"/>
        <family val="1"/>
      </rPr>
      <t>) / (M</t>
    </r>
    <r>
      <rPr>
        <vertAlign val="subscript"/>
        <sz val="12"/>
        <rFont val="Times New Roman"/>
        <family val="1"/>
      </rPr>
      <t>schwerer Wasserstoff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leichter Wasserstoff</t>
    </r>
    <r>
      <rPr>
        <sz val="12"/>
        <rFont val="Times New Roman"/>
        <family val="1"/>
      </rPr>
      <t>)</t>
    </r>
  </si>
  <si>
    <t>also:</t>
  </si>
  <si>
    <t>x =</t>
  </si>
  <si>
    <t>Verhältnis zur Wasserdampfhülle:</t>
  </si>
  <si>
    <t>Nach der Samaritischen Thora verging laut israelischem Kalenders bis zur Sündflut folgende Zeit ([2012SW]):</t>
  </si>
  <si>
    <t>a</t>
  </si>
  <si>
    <t>Somit hätte die vorhandene Wasserdampfhülle mindestens während folgender Zeit funktioniert:</t>
  </si>
  <si>
    <r>
      <t xml:space="preserve">In dieser Zeit wäre über die gewöhnliche </t>
    </r>
    <r>
      <rPr>
        <i/>
        <sz val="12"/>
        <rFont val="Times New Roman"/>
        <family val="1"/>
      </rPr>
      <t>Diffusion</t>
    </r>
    <r>
      <rPr>
        <sz val="12"/>
        <rFont val="Times New Roman"/>
        <family val="1"/>
      </rPr>
      <t xml:space="preserve"> mit der Lufthülle ein Austausch des schweren Wassers nach unten und des leichten Wassers</t>
    </r>
  </si>
  <si>
    <t xml:space="preserve"> nach oben erfolgt; die stabile Lufthülle war also auf Dauer angelegt, denn im Schwerefeld der Erde entmischen sich Gase im Laufe der Zeit.</t>
  </si>
  <si>
    <t>4.4. Quellen</t>
  </si>
  <si>
    <t>[1979Dier]</t>
  </si>
  <si>
    <r>
      <t>Diercke Weltatlas</t>
    </r>
    <r>
      <rPr>
        <sz val="12"/>
        <rFont val="Times New Roman"/>
        <family val="1"/>
      </rPr>
      <t>, Georg Westermann Verlag, Braunschweig, 222.-224. Auflage, (1979)</t>
    </r>
  </si>
  <si>
    <t>[1994Mai]</t>
  </si>
  <si>
    <r>
      <t xml:space="preserve">(Paul L.) Maier: </t>
    </r>
    <r>
      <rPr>
        <i/>
        <sz val="12"/>
        <rFont val="Times New Roman"/>
        <family val="1"/>
      </rPr>
      <t>Josephus, Ein Zeuge aus der Zeit Jesu berichtet</t>
    </r>
    <r>
      <rPr>
        <sz val="12"/>
        <rFont val="Times New Roman"/>
        <family val="1"/>
      </rPr>
      <t>, gekürzte Ausgabe seiner Hauptschriften:</t>
    </r>
  </si>
  <si>
    <t xml:space="preserve"> „Die jüdischen Altertümer“ und „Der Jüdische Krieg“, Hänssler, Neuhausen/Stuttgart, (1994)</t>
  </si>
  <si>
    <t>[2012SW]</t>
  </si>
  <si>
    <r>
      <t xml:space="preserve">(Norbert) Südland, (Eckhard) Walter: </t>
    </r>
    <r>
      <rPr>
        <i/>
        <sz val="12"/>
        <rFont val="Times New Roman"/>
        <family val="1"/>
      </rPr>
      <t>Historik, Programm zur Erstellung einer Zeittafel</t>
    </r>
    <r>
      <rPr>
        <sz val="12"/>
        <rFont val="Times New Roman"/>
        <family val="1"/>
      </rPr>
      <t>, QBASIC-Programm, (2012)</t>
    </r>
  </si>
  <si>
    <t xml:space="preserve"> verfügbar am 27.04.2016 unter http://www.Norbert-Suedland.info/Deutsch/Mathematik/Historik.zip</t>
  </si>
  <si>
    <t>Der Druckverlust durch die Sündflut</t>
  </si>
  <si>
    <t>5.1. Ursache der Sündflut</t>
  </si>
  <si>
    <t>Die Ursache der Sündflut ist durch Gottes Wort gegeben und anders nicht zu erklären (2. Petrus 3,5-6).</t>
  </si>
  <si>
    <t>Wer also vorrechnet, dass die Sündflut stattgefunden hat, der hat vorgerechnet, dass ein lebendiger Gott existiert.</t>
  </si>
  <si>
    <t>Dieses Vorrechnen wird von gläubigen und promovierten Mathematikern erwartet ([2015Kis]), obwohl auch ihnen gegenüber eine gesetzlich zugesicherte</t>
  </si>
  <si>
    <t xml:space="preserve"> Religionsfreiheit (zum Beispiel [2001GG], Artikel 4) zu gewährleisten ist.</t>
  </si>
  <si>
    <t>Es ist einfacher, dieser Aufforderung zu folgen, als einen Rechtsstreit zu bemühen.</t>
  </si>
  <si>
    <t>Geophysikalisch beginnt die Sündflut mit einem plötzlichen Kollabieren des Erddurchmessers und einem Zusammenziehen der Erde bis auf etwa die Hälfte</t>
  </si>
  <si>
    <t xml:space="preserve"> ihres Durchmessers, wodurch dann alle Ozeane das Festland überfluten und mindestens 1 km Sediment ablagern.</t>
  </si>
  <si>
    <t>Diese Vorstellung passt mit dem Kontinentalpuzzle zusammen, welches eine geschlossene Kugel ergibt.</t>
  </si>
  <si>
    <t xml:space="preserve"> (Zitat zum Beispiel bei: [1982Sie], Kapitel 4.3., Seite 71 Mitte)</t>
  </si>
  <si>
    <t>Vertiefende Studien zu Flutdynamik und Flutverlauf sind möglich.</t>
  </si>
  <si>
    <t>5.2. Der historisch längste Dauerregen</t>
  </si>
  <si>
    <t>Dass ein derartiges Kollabieren des Erddurchmessers auch einen Zusammenbruch der Atmosphäre bewirkt, leuchtet ein.</t>
  </si>
  <si>
    <t>In 1. Mose 7,12 wird ein weltweiter Dauerregen von 40 Tagen und 40 Nächten angegeben.</t>
  </si>
  <si>
    <t>Dieser Sündflutregen ergab weltweit im Durchschnitt etwa 13,5 m Wassersäule.</t>
  </si>
  <si>
    <t>Im Buch Hiob beschreibt Gott selbst den Anblick der Erde von außen bei diesem Ereignis (Hiob 38,8-11):</t>
  </si>
  <si>
    <t>8. Wer hat das Meer mit seinen Türen verschlossen, da es herausbrach, wie aus Mutterleibe?</t>
  </si>
  <si>
    <t>9. Da ich es mit Wolken kleidete und in Dunkel einwickelte, wie in Windeln.</t>
  </si>
  <si>
    <t>10. Da ich ihm den Lauf brach mit meinem Damm, und setzte ihm Riegel und Tür,</t>
  </si>
  <si>
    <t>11. Und sprach: Bis hierher sollst du kommen und nicht weiter; hier sollen sich legen deine stolzen Wellen.</t>
  </si>
  <si>
    <t>Die Wolken aus der kollabierenden Wasserdampfhülle regneten ab, weil die Durchmischung von Wasserdampf und Luft den Taupunkt überschritt.</t>
  </si>
  <si>
    <t>Von der Sonne aus gesehen glich dieser Anblick einem großen Windelpaket.</t>
  </si>
  <si>
    <t>Nach den biblischen Zusagen Gottes wird es nie wieder eine Sündflut geben (1. Mose 8,21-22):</t>
  </si>
  <si>
    <t>21. Und der Herr roch den lieblichen Geruch und sprach in seinem Herzen: Ich will hinfort nicht mehr die Erde</t>
  </si>
  <si>
    <t xml:space="preserve"> verfluchen um der Menschen willen; denn das Dichten und Trachten des menschlichen Herzens ist böse von Jugend auf.</t>
  </si>
  <si>
    <t xml:space="preserve"> Und ich will hinfort nicht mehr schlagen alles, was da lebt, wie ich getan habe.</t>
  </si>
  <si>
    <t>22. So lange die Erde steht, soll nicht aufhören Samen und Ernte, Frost und Hitze, Sommer und Winter, Tag und Nacht.</t>
  </si>
  <si>
    <r>
      <t xml:space="preserve">Auf diesen Entschluss Gottes folgte der </t>
    </r>
    <r>
      <rPr>
        <i/>
        <sz val="12"/>
        <rFont val="Times New Roman"/>
        <family val="1"/>
      </rPr>
      <t>Regenbogen</t>
    </r>
    <r>
      <rPr>
        <sz val="12"/>
        <rFont val="Times New Roman"/>
        <family val="1"/>
      </rPr>
      <t xml:space="preserve"> als Bundeszeichen (1. Mose 9,8-17).</t>
    </r>
  </si>
  <si>
    <t>5.3. Das Besondere an der biblischen Weltanschauung</t>
  </si>
  <si>
    <t>Inzwischen ist das weltanschauliche Bekenntnis in vielen Ländern frei wählbar.</t>
  </si>
  <si>
    <t>Die biblische Darstellung von Historie, Gegenwart und Zukunft ist also nur eine von vielen Möglichkeiten.</t>
  </si>
  <si>
    <t>Es lohnt sich, die Wahl des weltanschaulichen Bekenntnisses auf eigene Prüfungsergebnisse zu stellen.</t>
  </si>
  <si>
    <r>
      <t xml:space="preserve">Dieser Ansatz steht auch beim Apostel Paulus (1. Thessalonicher 5,21-22) und geht auf den römischen Senator </t>
    </r>
    <r>
      <rPr>
        <i/>
        <sz val="12"/>
        <rFont val="Times New Roman"/>
        <family val="1"/>
      </rPr>
      <t>Cicero</t>
    </r>
    <r>
      <rPr>
        <sz val="12"/>
        <rFont val="Times New Roman"/>
        <family val="1"/>
      </rPr>
      <t xml:space="preserve"> ([1986Kil], </t>
    </r>
    <r>
      <rPr>
        <i/>
        <sz val="12"/>
        <rFont val="Times New Roman"/>
        <family val="1"/>
      </rPr>
      <t>Eklektizismus</t>
    </r>
    <r>
      <rPr>
        <sz val="12"/>
        <rFont val="Times New Roman"/>
        <family val="1"/>
      </rPr>
      <t>) zurück.</t>
    </r>
  </si>
  <si>
    <t>Die biblische Weltanschauung beginnt nicht mit der Beschreibung der heutigen Welt, sondern mit der Beschreibung der ursprünglichen Welt, den</t>
  </si>
  <si>
    <t xml:space="preserve"> Veränderungen durch den Sündenfall, die Sündflut und die Sprachenverwirrung in Babel (1. Mose 1-11).</t>
  </si>
  <si>
    <t>Alle Weltanschauungen haben nur gemeinsam, dass sie die jeweils heutige Zeit in ihrem aktuellen Zustand korrekt beschreiben, bei den Angaben für davor</t>
  </si>
  <si>
    <t xml:space="preserve"> und danach gibt es mitunter große Abweichungen.</t>
  </si>
  <si>
    <t>Wer die Historizität der biblischen Weltanschauung prüfen will, der prüfe diejenigen Aussagen, die er prüfen kann.</t>
  </si>
  <si>
    <t>Es liegt in der Natur derartiger Fundamentalprüfungen, dass sie auch eine Nachkalibrierung eigener Maßstäbe ergeben.</t>
  </si>
  <si>
    <t>Nachkalibrierte Maßstäbe erfordern mindestens eine erneute Versuchsauswertung, oft auch weitere Messungen.</t>
  </si>
  <si>
    <r>
      <t>Im Gegensatz zur deutschen Historie der Christianisierung verzichtet die Bibel ganz auf „</t>
    </r>
    <r>
      <rPr>
        <i/>
        <sz val="12"/>
        <rFont val="Times New Roman"/>
        <family val="1"/>
      </rPr>
      <t>zwingende Argumente</t>
    </r>
    <r>
      <rPr>
        <sz val="12"/>
        <rFont val="Times New Roman"/>
        <family val="1"/>
      </rPr>
      <t>“ und lädt stattdessen zum Glauben ein.</t>
    </r>
  </si>
  <si>
    <t>Die Toleranz gegenüber Andersdenkenden fordert auch Jesus Christus von seinen Jüngern (Matthäus 5,5.9; 13,30).</t>
  </si>
  <si>
    <t>Der biblische Glaube beschränkt sich übrigens nicht auf Weltanschauung, sondern führt in die Begegnung mit dem lebendigen Gott.</t>
  </si>
  <si>
    <t>5.4. Nachsatz</t>
  </si>
  <si>
    <t>Der Verfasser stellt diese Abhandlung zur Diskussion mit Empfehlung des mosaischen Argumentationsverfahrens.</t>
  </si>
  <si>
    <t>Nach 5. Mose 19,15 ist auch er nur ein einzelner Zeuge und bedarf der Ergänzung durch weitere Zeugen.</t>
  </si>
  <si>
    <t>Für Rückfragen und Anregungen steht der Verfasser gerne zur Verfügung, – so der Herr will und wir leben.</t>
  </si>
  <si>
    <t>5.5. Dank</t>
  </si>
  <si>
    <t>Mindestens folgende Personen (historische Reihenfolge) haben zum Gelingen dieser Abhandlung beigetragen, ihnen sei gedankt:</t>
  </si>
  <si>
    <t>1979-2016</t>
  </si>
  <si>
    <t>Waltraud Südland, Aalen /Württemberg, Deutschland</t>
  </si>
  <si>
    <t>Hans-Jürgen Kliefoth, Aalen /Württemberg, Deutschland</t>
  </si>
  <si>
    <t>1985-2016</t>
  </si>
  <si>
    <t>Klaus Südland, Aalen /Württemberg, Deutschland</t>
  </si>
  <si>
    <t>Hans Kilb, Aalen /Württemberg, Deutschland</t>
  </si>
  <si>
    <t>Günther Höcherl, Aalen /Württemberg, Deutschland</t>
  </si>
  <si>
    <t>1986-1990</t>
  </si>
  <si>
    <t>Joachim Wohlfahrt, Aalen /Württemberg, Deutschland</t>
  </si>
  <si>
    <t>Christian Hohenegger, Weißkugelhütte bei Melag /Südtirol, Italien</t>
  </si>
  <si>
    <t>Lambert und Helene Winkler, Sankt Sigmund im Sellrain /Tirol, Österreich</t>
  </si>
  <si>
    <t>Stephan Müller, Böblingen, Deutschland</t>
  </si>
  <si>
    <t>1994-2005</t>
  </si>
  <si>
    <t>Eckhard Walter, Sinsheim und Eppingen, Deutschland</t>
  </si>
  <si>
    <t>1994+2000</t>
  </si>
  <si>
    <t>Karl-Heinz Eismann, Lausnitz bei Neustadt /Orla, Deutschland</t>
  </si>
  <si>
    <t>Detlef Bückmann, Ulm /Donau, Deutschland</t>
  </si>
  <si>
    <t>Theo Friedrich Nonnenmacher, Ulm /Donau, Deutschland</t>
  </si>
  <si>
    <t>2008-2010</t>
  </si>
  <si>
    <t>Camil Pogolski, Aalen /Württemberg, Deutschland</t>
  </si>
  <si>
    <t>2006-2016</t>
  </si>
  <si>
    <t>Friedrich Karl Klein, Aalen /Württemberg, Deutschland</t>
  </si>
  <si>
    <t>2014-2016</t>
  </si>
  <si>
    <t>Jonas Christian Horst, Mittelrot, Deutschland</t>
  </si>
  <si>
    <t>Albert Keim, Bruchsal, Deutschland</t>
  </si>
  <si>
    <t>Matthias Wirsich, Obrigheim und Odenwald, Deutschland</t>
  </si>
  <si>
    <t>Christer Kiselman, Uppsala, Schweden</t>
  </si>
  <si>
    <t>5.6. Quellen</t>
  </si>
  <si>
    <t>[1982Sie]</t>
  </si>
  <si>
    <r>
      <t xml:space="preserve">(Rolf) Siewing: </t>
    </r>
    <r>
      <rPr>
        <i/>
        <sz val="12"/>
        <rFont val="Times New Roman"/>
        <family val="1"/>
      </rPr>
      <t>Evolution</t>
    </r>
    <r>
      <rPr>
        <sz val="12"/>
        <rFont val="Times New Roman"/>
        <family val="1"/>
      </rPr>
      <t>, Bedingungen – Resultate – Konsequenzen, Gustav Fischer Verlag, Stuttgart, New York, 2. Auflage, (1982)</t>
    </r>
  </si>
  <si>
    <t>[1986Kil]</t>
  </si>
  <si>
    <r>
      <t xml:space="preserve">(Hans) Kilb: </t>
    </r>
    <r>
      <rPr>
        <i/>
        <sz val="12"/>
        <rFont val="Times New Roman"/>
        <family val="1"/>
      </rPr>
      <t>Mitteilung an den Verfasser</t>
    </r>
    <r>
      <rPr>
        <sz val="12"/>
        <rFont val="Times New Roman"/>
        <family val="1"/>
      </rPr>
      <t>, Aalen /Württemberg, (1986)</t>
    </r>
  </si>
  <si>
    <t>[2001GG]</t>
  </si>
  <si>
    <r>
      <t>Grundgesetz für die Bundesrepublik Deutschland</t>
    </r>
    <r>
      <rPr>
        <sz val="12"/>
        <rFont val="Times New Roman"/>
        <family val="1"/>
      </rPr>
      <t>, Deutscher Bundestag, Berlin, Textausgabe, Stand: Dezember (2001)</t>
    </r>
  </si>
  <si>
    <t>[2015Kis]</t>
  </si>
  <si>
    <r>
      <t xml:space="preserve">(Christer) Kiselman: </t>
    </r>
    <r>
      <rPr>
        <i/>
        <sz val="12"/>
        <rFont val="Times New Roman"/>
        <family val="1"/>
      </rPr>
      <t>Mitteilung an den Verfasser</t>
    </r>
    <r>
      <rPr>
        <sz val="12"/>
        <rFont val="Times New Roman"/>
        <family val="1"/>
      </rPr>
      <t>, Lille, (2015)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</si>
</sst>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DD/MM/YY"/>
    <numFmt numFmtId="167" formatCode="0.0"/>
    <numFmt numFmtId="168" formatCode="0.0000"/>
    <numFmt numFmtId="169" formatCode="0.000"/>
    <numFmt numFmtId="170" formatCode="0.00"/>
    <numFmt numFmtId="171" formatCode="0"/>
    <numFmt numFmtId="172" formatCode="#,##0"/>
    <numFmt numFmtId="173" formatCode="0.00000"/>
    <numFmt numFmtId="174" formatCode="0.00E+000"/>
    <numFmt numFmtId="175" formatCode="0.0000%"/>
    <numFmt numFmtId="176" formatCode="0.00000000"/>
    <numFmt numFmtId="177" formatCode="0.000000"/>
    <numFmt numFmtId="178" formatCode="0.00%"/>
    <numFmt numFmtId="179" formatCode="0.000%"/>
  </numFmts>
  <fonts count="13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imSun"/>
      <family val="2"/>
    </font>
    <font>
      <sz val="12"/>
      <name val="PMingLiU"/>
      <family val="0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20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9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73" fontId="11" fillId="0" borderId="1" xfId="0" applyNumberFormat="1" applyFont="1" applyBorder="1" applyAlignment="1">
      <alignment horizontal="center"/>
    </xf>
    <xf numFmtId="171" fontId="11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7" fillId="0" borderId="0" xfId="0" applyFont="1" applyAlignment="1">
      <alignment/>
    </xf>
    <xf numFmtId="174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4" fontId="10" fillId="0" borderId="0" xfId="0" applyFont="1" applyAlignment="1">
      <alignment horizontal="right"/>
    </xf>
    <xf numFmtId="175" fontId="10" fillId="0" borderId="0" xfId="0" applyNumberFormat="1" applyFont="1" applyAlignment="1">
      <alignment/>
    </xf>
    <xf numFmtId="164" fontId="11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171" fontId="1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u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Siedepunktverschiebung von Wasser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'2. Réaumur'!$J$45:$J$45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 Réaumur'!$G$46:$G$82</c:f>
              <c:strCache/>
            </c:strRef>
          </c:xVal>
          <c:yVal>
            <c:numRef>
              <c:f>'2. Réaumur'!$J$46:$J$82</c:f>
              <c:numCache/>
            </c:numRef>
          </c:yVal>
          <c:smooth val="0"/>
        </c:ser>
        <c:axId val="18596366"/>
        <c:axId val="33149567"/>
      </c:scatterChart>
      <c:valAx>
        <c:axId val="18596366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 / [ °Ré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149567"/>
        <c:crossesAt val="0"/>
        <c:crossBetween val="midCat"/>
        <c:dispUnits/>
        <c:majorUnit val="10"/>
      </c:valAx>
      <c:valAx>
        <c:axId val="3314956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 / [ bar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596366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90</xdr:row>
      <xdr:rowOff>9525</xdr:rowOff>
    </xdr:from>
    <xdr:to>
      <xdr:col>9</xdr:col>
      <xdr:colOff>714375</xdr:colOff>
      <xdr:row>113</xdr:row>
      <xdr:rowOff>9525</xdr:rowOff>
    </xdr:to>
    <xdr:graphicFrame>
      <xdr:nvGraphicFramePr>
        <xdr:cNvPr id="1" name="Chart 1"/>
        <xdr:cNvGraphicFramePr/>
      </xdr:nvGraphicFramePr>
      <xdr:xfrm>
        <a:off x="819150" y="14963775"/>
        <a:ext cx="7267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65</xdr:row>
      <xdr:rowOff>19050</xdr:rowOff>
    </xdr:from>
    <xdr:to>
      <xdr:col>8</xdr:col>
      <xdr:colOff>714375</xdr:colOff>
      <xdr:row>86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0696575"/>
          <a:ext cx="5600700" cy="419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ews.nationalgeographic.com/news/2007/07/070730-giant-insects.html" TargetMode="External" /><Relationship Id="rId2" Type="http://schemas.openxmlformats.org/officeDocument/2006/relationships/hyperlink" Target="https://de.wikipedia.org/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bert-Suedland.info/Deutsch/Mathematik/Historik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375" style="0" customWidth="1"/>
    <col min="3" max="3" width="13.875" style="0" customWidth="1"/>
    <col min="4" max="4" width="27.25390625" style="0" customWidth="1"/>
    <col min="5" max="5" width="13.125" style="0" customWidth="1"/>
    <col min="6" max="6" width="27.25390625" style="0" customWidth="1"/>
    <col min="7" max="16384" width="10.75390625" style="0" customWidth="1"/>
  </cols>
  <sheetData>
    <row r="1" spans="2:3" ht="12.75">
      <c r="B1" s="1">
        <v>42496</v>
      </c>
      <c r="C1" s="2" t="s">
        <v>0</v>
      </c>
    </row>
    <row r="2" spans="1:4" ht="12.75">
      <c r="A2" t="s">
        <v>1</v>
      </c>
      <c r="B2" s="1">
        <v>42275</v>
      </c>
      <c r="C2" s="1">
        <f>B1</f>
        <v>42496</v>
      </c>
      <c r="D2" t="s">
        <v>2</v>
      </c>
    </row>
    <row r="4" ht="12.75">
      <c r="A4" s="2" t="s">
        <v>3</v>
      </c>
    </row>
    <row r="5" ht="12.75">
      <c r="A5" s="3" t="s">
        <v>4</v>
      </c>
    </row>
    <row r="7" ht="12.75">
      <c r="B7" s="4" t="s">
        <v>5</v>
      </c>
    </row>
    <row r="8" ht="12.75">
      <c r="B8" s="4" t="s">
        <v>6</v>
      </c>
    </row>
    <row r="9" ht="12.75">
      <c r="B9" s="4"/>
    </row>
    <row r="10" ht="12.75">
      <c r="A10" s="2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6" ht="12.75">
      <c r="A16" s="2" t="s">
        <v>12</v>
      </c>
    </row>
    <row r="17" ht="12.75">
      <c r="A17" t="s">
        <v>13</v>
      </c>
    </row>
    <row r="18" ht="12.75">
      <c r="A18" t="s">
        <v>14</v>
      </c>
    </row>
    <row r="20" ht="12.75">
      <c r="B20" s="4" t="s">
        <v>15</v>
      </c>
    </row>
    <row r="21" ht="12.75">
      <c r="B21" s="4" t="s">
        <v>16</v>
      </c>
    </row>
    <row r="22" ht="12.75">
      <c r="B22" s="4" t="s">
        <v>17</v>
      </c>
    </row>
    <row r="24" ht="12.75">
      <c r="A24" t="s">
        <v>18</v>
      </c>
    </row>
    <row r="25" ht="12.75">
      <c r="A25" t="s">
        <v>19</v>
      </c>
    </row>
    <row r="30" ht="12.75">
      <c r="A30" s="2" t="s">
        <v>20</v>
      </c>
    </row>
    <row r="31" ht="12.75">
      <c r="A31" t="s">
        <v>21</v>
      </c>
    </row>
    <row r="33" spans="1:7" ht="12.75">
      <c r="A33" t="s">
        <v>22</v>
      </c>
      <c r="B33" t="s">
        <v>23</v>
      </c>
      <c r="C33" t="s">
        <v>24</v>
      </c>
      <c r="D33" t="s">
        <v>25</v>
      </c>
      <c r="E33" t="s">
        <v>26</v>
      </c>
      <c r="F33" t="s">
        <v>27</v>
      </c>
      <c r="G33" s="5" t="s">
        <v>28</v>
      </c>
    </row>
    <row r="34" spans="1:7" ht="12.75">
      <c r="A34" s="6" t="s">
        <v>29</v>
      </c>
      <c r="B34" t="s">
        <v>30</v>
      </c>
      <c r="C34" t="s">
        <v>31</v>
      </c>
      <c r="D34" t="s">
        <v>32</v>
      </c>
      <c r="E34" t="s">
        <v>33</v>
      </c>
      <c r="F34" t="s">
        <v>34</v>
      </c>
      <c r="G34" t="s">
        <v>35</v>
      </c>
    </row>
    <row r="35" spans="1:7" ht="12.75">
      <c r="A35" s="7" t="s">
        <v>36</v>
      </c>
      <c r="B35" t="s">
        <v>37</v>
      </c>
      <c r="C35" t="s">
        <v>38</v>
      </c>
      <c r="D35" t="s">
        <v>39</v>
      </c>
      <c r="E35" t="s">
        <v>40</v>
      </c>
      <c r="F35" t="s">
        <v>41</v>
      </c>
      <c r="G35" t="s">
        <v>42</v>
      </c>
    </row>
    <row r="36" spans="1:7" ht="12.75">
      <c r="A36" s="6" t="s">
        <v>43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s="8" t="s">
        <v>49</v>
      </c>
    </row>
    <row r="37" spans="1:7" ht="12.75">
      <c r="A37" s="6" t="s">
        <v>50</v>
      </c>
      <c r="B37" t="s">
        <v>51</v>
      </c>
      <c r="C37" t="s">
        <v>52</v>
      </c>
      <c r="D37" t="s">
        <v>53</v>
      </c>
      <c r="E37" t="s">
        <v>54</v>
      </c>
      <c r="F37" t="s">
        <v>55</v>
      </c>
      <c r="G37" t="s">
        <v>56</v>
      </c>
    </row>
    <row r="39" ht="12.75">
      <c r="A39" t="s">
        <v>57</v>
      </c>
    </row>
    <row r="40" ht="12.75">
      <c r="A40" t="s">
        <v>58</v>
      </c>
    </row>
    <row r="42" ht="12.75">
      <c r="A42" s="2" t="s">
        <v>59</v>
      </c>
    </row>
    <row r="43" spans="1:2" ht="12.75">
      <c r="A43" t="s">
        <v>60</v>
      </c>
      <c r="B43" t="s">
        <v>61</v>
      </c>
    </row>
    <row r="44" ht="12.75">
      <c r="B44" s="4" t="s">
        <v>62</v>
      </c>
    </row>
    <row r="45" ht="12.75">
      <c r="B45" t="s">
        <v>63</v>
      </c>
    </row>
    <row r="46" spans="1:2" ht="12.75">
      <c r="A46" t="s">
        <v>24</v>
      </c>
      <c r="B46" t="s">
        <v>64</v>
      </c>
    </row>
    <row r="47" spans="1:2" ht="12.75">
      <c r="A47" t="s">
        <v>26</v>
      </c>
      <c r="B47" t="s">
        <v>65</v>
      </c>
    </row>
    <row r="48" ht="12.75">
      <c r="B48" t="s">
        <v>66</v>
      </c>
    </row>
  </sheetData>
  <sheetProtection selectLockedCells="1" selectUnlockedCells="1"/>
  <printOptions/>
  <pageMargins left="0.7875" right="0.7875" top="1.136111111111111" bottom="0.7875" header="0.7875" footer="0.5118055555555555"/>
  <pageSetup firstPageNumber="1" useFirstPageNumber="1" fitToHeight="2" fitToWidth="1" horizontalDpi="300" verticalDpi="300" orientation="landscape" paperSize="9"/>
  <headerFooter alignWithMargins="0">
    <oddHeader>&amp;LGedruckt am &amp;D&amp;C&amp;"Times New Roman,Fett"&amp;18&amp;A&amp;RSeite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workbookViewId="0" topLeftCell="A45">
      <pane ySplit="570" topLeftCell="A1" activePane="bottomLeft" state="split"/>
      <selection pane="topLeft" activeCell="A45" sqref="A45"/>
      <selection pane="bottomLeft" activeCell="A1" sqref="A1"/>
    </sheetView>
  </sheetViews>
  <sheetFormatPr defaultColWidth="11.00390625" defaultRowHeight="15.75"/>
  <cols>
    <col min="1" max="16384" width="10.75390625" style="0" customWidth="1"/>
  </cols>
  <sheetData>
    <row r="1" spans="2:3" ht="12.75">
      <c r="B1" s="1">
        <v>42699</v>
      </c>
      <c r="C1" s="2" t="s">
        <v>67</v>
      </c>
    </row>
    <row r="2" spans="1:4" ht="12.75">
      <c r="A2" t="s">
        <v>1</v>
      </c>
      <c r="B2" s="1">
        <v>42303</v>
      </c>
      <c r="C2" s="1">
        <f>B1</f>
        <v>42699</v>
      </c>
      <c r="D2" t="s">
        <v>2</v>
      </c>
    </row>
    <row r="4" spans="1:2" ht="12.75">
      <c r="A4" s="2" t="s">
        <v>68</v>
      </c>
      <c r="B4" s="2"/>
    </row>
    <row r="5" spans="1:2" ht="12.75">
      <c r="A5" s="3" t="s">
        <v>69</v>
      </c>
      <c r="B5" s="3"/>
    </row>
    <row r="6" spans="1:2" ht="12.75">
      <c r="A6" s="3" t="s">
        <v>70</v>
      </c>
      <c r="B6" s="3"/>
    </row>
    <row r="7" spans="1:2" ht="12.75">
      <c r="A7" s="3" t="s">
        <v>71</v>
      </c>
      <c r="B7" s="3"/>
    </row>
    <row r="8" spans="1:2" ht="12.75">
      <c r="A8" s="3" t="s">
        <v>72</v>
      </c>
      <c r="B8" s="3"/>
    </row>
    <row r="9" spans="1:2" ht="12.75">
      <c r="A9" s="3" t="s">
        <v>73</v>
      </c>
      <c r="B9" s="3"/>
    </row>
    <row r="10" ht="12.75">
      <c r="A10" t="s">
        <v>74</v>
      </c>
    </row>
    <row r="11" ht="12.75">
      <c r="A11" t="s">
        <v>75</v>
      </c>
    </row>
    <row r="12" ht="12.75">
      <c r="A12" t="s">
        <v>76</v>
      </c>
    </row>
    <row r="13" ht="12.75">
      <c r="A13" t="s">
        <v>77</v>
      </c>
    </row>
    <row r="14" ht="12.75">
      <c r="A14" t="s">
        <v>78</v>
      </c>
    </row>
    <row r="16" ht="12.75">
      <c r="A16" t="s">
        <v>79</v>
      </c>
    </row>
    <row r="18" spans="2:4" ht="12.75">
      <c r="B18" t="s">
        <v>80</v>
      </c>
      <c r="C18" t="s">
        <v>81</v>
      </c>
      <c r="D18" t="s">
        <v>82</v>
      </c>
    </row>
    <row r="19" spans="2:4" ht="12.75">
      <c r="B19" t="s">
        <v>83</v>
      </c>
      <c r="C19" t="s">
        <v>84</v>
      </c>
      <c r="D19" t="s">
        <v>85</v>
      </c>
    </row>
    <row r="21" spans="1:2" ht="12.75">
      <c r="A21" s="2" t="s">
        <v>86</v>
      </c>
      <c r="B21" s="2"/>
    </row>
    <row r="22" ht="12.75">
      <c r="A22" t="s">
        <v>87</v>
      </c>
    </row>
    <row r="24" spans="2:6" ht="12.75">
      <c r="B24" s="2" t="s">
        <v>88</v>
      </c>
      <c r="C24" s="2" t="s">
        <v>89</v>
      </c>
      <c r="D24" s="2"/>
      <c r="E24" s="2" t="s">
        <v>90</v>
      </c>
      <c r="F24" s="2"/>
    </row>
    <row r="25" spans="2:5" ht="12.75">
      <c r="B25" t="s">
        <v>91</v>
      </c>
      <c r="C25" s="9" t="s">
        <v>92</v>
      </c>
      <c r="D25" s="9"/>
      <c r="E25" t="s">
        <v>93</v>
      </c>
    </row>
    <row r="26" spans="2:5" ht="12.75">
      <c r="B26" t="s">
        <v>93</v>
      </c>
      <c r="C26" t="s">
        <v>94</v>
      </c>
      <c r="E26" t="s">
        <v>91</v>
      </c>
    </row>
    <row r="30" spans="1:2" ht="12.75">
      <c r="A30" s="2" t="s">
        <v>95</v>
      </c>
      <c r="B30" s="2"/>
    </row>
    <row r="31" ht="12.75">
      <c r="A31" t="s">
        <v>96</v>
      </c>
    </row>
    <row r="32" ht="12.75">
      <c r="A32" t="s">
        <v>97</v>
      </c>
    </row>
    <row r="33" ht="12.75">
      <c r="A33" t="s">
        <v>98</v>
      </c>
    </row>
    <row r="34" ht="12.75">
      <c r="A34" t="s">
        <v>99</v>
      </c>
    </row>
    <row r="35" ht="12.75">
      <c r="A35" t="s">
        <v>100</v>
      </c>
    </row>
    <row r="37" spans="1:2" ht="12.75">
      <c r="A37" s="2" t="s">
        <v>101</v>
      </c>
      <c r="B37" s="2"/>
    </row>
    <row r="38" ht="12.75">
      <c r="A38" t="s">
        <v>102</v>
      </c>
    </row>
    <row r="39" ht="12.75">
      <c r="A39" t="s">
        <v>103</v>
      </c>
    </row>
    <row r="40" ht="12.75">
      <c r="A40" t="s">
        <v>104</v>
      </c>
    </row>
    <row r="41" ht="12.75">
      <c r="A41" t="s">
        <v>105</v>
      </c>
    </row>
    <row r="42" ht="12.75">
      <c r="A42" t="s">
        <v>106</v>
      </c>
    </row>
    <row r="43" ht="12.75">
      <c r="A43" t="s">
        <v>107</v>
      </c>
    </row>
    <row r="45" spans="2:11" ht="12.75">
      <c r="B45" s="10" t="s">
        <v>108</v>
      </c>
      <c r="C45" s="10" t="s">
        <v>109</v>
      </c>
      <c r="D45" s="10" t="s">
        <v>110</v>
      </c>
      <c r="E45" s="10" t="s">
        <v>111</v>
      </c>
      <c r="F45" s="11"/>
      <c r="G45" s="10" t="s">
        <v>112</v>
      </c>
      <c r="H45" s="10" t="s">
        <v>113</v>
      </c>
      <c r="I45" s="10" t="s">
        <v>114</v>
      </c>
      <c r="J45" s="10" t="s">
        <v>115</v>
      </c>
      <c r="K45" s="12"/>
    </row>
    <row r="46" spans="2:10" ht="12.75">
      <c r="B46" s="13">
        <v>0</v>
      </c>
      <c r="C46" s="13">
        <v>0</v>
      </c>
      <c r="D46" s="14">
        <f>760/1.01325*E46</f>
        <v>4.5753762644954366</v>
      </c>
      <c r="E46" s="15">
        <v>0.0061</v>
      </c>
      <c r="G46" s="16">
        <f>4/5*H46</f>
        <v>4</v>
      </c>
      <c r="H46" s="17">
        <v>5</v>
      </c>
      <c r="I46" s="14">
        <f>760/1.01325*J46</f>
        <v>6.525536639526278</v>
      </c>
      <c r="J46" s="15">
        <v>0.008700000000000001</v>
      </c>
    </row>
    <row r="47" spans="2:10" ht="12.75">
      <c r="B47" s="18">
        <f>4/5*C47</f>
        <v>1.6</v>
      </c>
      <c r="C47" s="13">
        <v>2</v>
      </c>
      <c r="D47" s="14">
        <f>760/1.01325*E47</f>
        <v>5.325437947199606</v>
      </c>
      <c r="E47" s="15">
        <v>0.0071</v>
      </c>
      <c r="G47" s="16">
        <f>4/5*H47</f>
        <v>5.5840000000000005</v>
      </c>
      <c r="H47" s="17">
        <v>6.98</v>
      </c>
      <c r="I47" s="14">
        <f>760/1.01325*J47</f>
        <v>7.500616827041698</v>
      </c>
      <c r="J47" s="15">
        <v>0.01</v>
      </c>
    </row>
    <row r="48" spans="2:10" ht="12.75">
      <c r="B48" s="18">
        <f>4/5*C48</f>
        <v>3.2</v>
      </c>
      <c r="C48" s="13">
        <v>4</v>
      </c>
      <c r="D48" s="14">
        <f>760/1.01325*E48</f>
        <v>6.075499629903775</v>
      </c>
      <c r="E48" s="15">
        <v>0.0081</v>
      </c>
      <c r="F48" s="19"/>
      <c r="G48" s="16">
        <f>4/5*H48</f>
        <v>8</v>
      </c>
      <c r="H48" s="17">
        <v>10</v>
      </c>
      <c r="I48" s="14">
        <f>760/1.01325*J48</f>
        <v>9.22575869726129</v>
      </c>
      <c r="J48" s="15">
        <v>0.0123</v>
      </c>
    </row>
    <row r="49" spans="2:10" ht="12.75">
      <c r="B49" s="18">
        <f>4/5*C49</f>
        <v>4.800000000000001</v>
      </c>
      <c r="C49" s="13">
        <v>6</v>
      </c>
      <c r="D49" s="14">
        <f>760/1.01325*E49</f>
        <v>7.050579817419196</v>
      </c>
      <c r="E49" s="15">
        <v>0.0094</v>
      </c>
      <c r="F49" s="19"/>
      <c r="G49" s="16">
        <f>4/5*H49</f>
        <v>12</v>
      </c>
      <c r="H49" s="17">
        <v>15</v>
      </c>
      <c r="I49" s="14">
        <f>760/1.01325*J49</f>
        <v>12.751048605970889</v>
      </c>
      <c r="J49" s="15">
        <v>0.017</v>
      </c>
    </row>
    <row r="50" spans="2:10" ht="12.75">
      <c r="B50" s="18">
        <f>4/5*C50</f>
        <v>6.4</v>
      </c>
      <c r="C50" s="13">
        <v>8</v>
      </c>
      <c r="D50" s="14">
        <f>760/1.01325*E50</f>
        <v>8.025660004934618</v>
      </c>
      <c r="E50" s="15">
        <v>0.010700000000000001</v>
      </c>
      <c r="F50" s="19"/>
      <c r="G50" s="16">
        <f>4/5*H50</f>
        <v>14.024000000000001</v>
      </c>
      <c r="H50" s="17">
        <v>17.53</v>
      </c>
      <c r="I50" s="14">
        <f>760/1.01325*J50</f>
        <v>15.001233654083396</v>
      </c>
      <c r="J50" s="15">
        <v>0.02</v>
      </c>
    </row>
    <row r="51" spans="2:10" ht="12.75">
      <c r="B51" s="14">
        <f>4/5*C51</f>
        <v>8</v>
      </c>
      <c r="C51" s="13">
        <v>10</v>
      </c>
      <c r="D51" s="14">
        <f>760/1.01325*E51</f>
        <v>9.22575869726129</v>
      </c>
      <c r="E51" s="15">
        <v>0.0123</v>
      </c>
      <c r="F51" s="19"/>
      <c r="G51" s="16">
        <f>4/5*H51</f>
        <v>16</v>
      </c>
      <c r="H51" s="17">
        <v>20</v>
      </c>
      <c r="I51" s="14">
        <f>760/1.01325*J51</f>
        <v>17.551443375277575</v>
      </c>
      <c r="J51" s="15">
        <v>0.0234</v>
      </c>
    </row>
    <row r="52" spans="2:10" ht="12.75">
      <c r="B52" s="18">
        <f>4/5*C52</f>
        <v>9.600000000000001</v>
      </c>
      <c r="C52" s="13">
        <v>12</v>
      </c>
      <c r="D52" s="14">
        <f>760/1.01325*E52</f>
        <v>10.500863557858377</v>
      </c>
      <c r="E52" s="15">
        <v>0.014</v>
      </c>
      <c r="F52" s="20"/>
      <c r="G52" s="16">
        <f>4/5*H52</f>
        <v>20</v>
      </c>
      <c r="H52" s="17">
        <v>25</v>
      </c>
      <c r="I52" s="14">
        <f>760/1.01325*J52</f>
        <v>23.776955341722182</v>
      </c>
      <c r="J52" s="15">
        <v>0.0317</v>
      </c>
    </row>
    <row r="53" spans="2:10" ht="12.75">
      <c r="B53" s="18">
        <f>4/5*C53</f>
        <v>11.200000000000001</v>
      </c>
      <c r="C53" s="13">
        <v>14</v>
      </c>
      <c r="D53" s="14">
        <f>760/1.01325*E53</f>
        <v>12.000986923266717</v>
      </c>
      <c r="E53" s="15">
        <v>0.016</v>
      </c>
      <c r="F53" s="21"/>
      <c r="G53" s="16">
        <f>4/5*H53</f>
        <v>23.184</v>
      </c>
      <c r="H53" s="17">
        <v>28.98</v>
      </c>
      <c r="I53" s="14">
        <f>760/1.01325*J53</f>
        <v>30.002467308166793</v>
      </c>
      <c r="J53" s="15">
        <v>0.04</v>
      </c>
    </row>
    <row r="54" spans="2:10" ht="12.75">
      <c r="B54" s="18">
        <f>4/5*C54</f>
        <v>12.8</v>
      </c>
      <c r="C54" s="13">
        <v>16</v>
      </c>
      <c r="D54" s="14">
        <f>760/1.01325*E54</f>
        <v>13.65112262521589</v>
      </c>
      <c r="E54" s="15">
        <v>0.0182</v>
      </c>
      <c r="F54" s="21"/>
      <c r="G54" s="16">
        <f>4/5*H54</f>
        <v>24</v>
      </c>
      <c r="H54" s="17">
        <v>30</v>
      </c>
      <c r="I54" s="14">
        <f>760/1.01325*J54</f>
        <v>31.8026153466568</v>
      </c>
      <c r="J54" s="15">
        <v>0.0424</v>
      </c>
    </row>
    <row r="55" spans="2:10" ht="12.75">
      <c r="B55" s="18">
        <f>4/5*C55</f>
        <v>14.4</v>
      </c>
      <c r="C55" s="13">
        <v>18</v>
      </c>
      <c r="D55" s="14">
        <f>760/1.01325*E55</f>
        <v>15.451270663705898</v>
      </c>
      <c r="E55" s="15">
        <v>0.0206</v>
      </c>
      <c r="F55" s="22"/>
      <c r="G55" s="16">
        <f>4/5*H55</f>
        <v>28.944000000000003</v>
      </c>
      <c r="H55" s="17">
        <v>36.18</v>
      </c>
      <c r="I55" s="14">
        <f>760/1.01325*J55</f>
        <v>45.003700962250186</v>
      </c>
      <c r="J55" s="15">
        <v>0.06</v>
      </c>
    </row>
    <row r="56" spans="2:10" ht="12.75">
      <c r="B56" s="14">
        <f>4/5*C56</f>
        <v>16</v>
      </c>
      <c r="C56" s="13">
        <v>20</v>
      </c>
      <c r="D56" s="14">
        <f>760/1.01325*E56</f>
        <v>17.551443375277575</v>
      </c>
      <c r="E56" s="15">
        <v>0.0234</v>
      </c>
      <c r="F56" s="20"/>
      <c r="G56" s="16">
        <f>4/5*H56</f>
        <v>32</v>
      </c>
      <c r="H56" s="17">
        <v>40</v>
      </c>
      <c r="I56" s="14">
        <f>760/1.01325*J56</f>
        <v>55.35455218356773</v>
      </c>
      <c r="J56" s="15">
        <v>0.0738</v>
      </c>
    </row>
    <row r="57" spans="2:10" ht="12.75">
      <c r="B57" s="18">
        <f>4/5*C57</f>
        <v>17.6</v>
      </c>
      <c r="C57" s="13">
        <v>22</v>
      </c>
      <c r="D57" s="14">
        <f>760/1.01325*E57</f>
        <v>19.80162842339008</v>
      </c>
      <c r="E57" s="15">
        <v>0.0264</v>
      </c>
      <c r="F57" s="20"/>
      <c r="G57" s="16">
        <f>4/5*H57</f>
        <v>33.224000000000004</v>
      </c>
      <c r="H57" s="17">
        <v>41.53</v>
      </c>
      <c r="I57" s="14">
        <f>760/1.01325*J57</f>
        <v>60.004934616333585</v>
      </c>
      <c r="J57" s="15">
        <v>0.08</v>
      </c>
    </row>
    <row r="58" spans="2:10" ht="12.75">
      <c r="B58" s="18">
        <f>4/5*C58</f>
        <v>19.200000000000003</v>
      </c>
      <c r="C58" s="13">
        <v>24</v>
      </c>
      <c r="D58" s="14">
        <f>760/1.01325*E58</f>
        <v>22.35183814458426</v>
      </c>
      <c r="E58" s="15">
        <v>0.0298</v>
      </c>
      <c r="F58" s="20"/>
      <c r="G58" s="16">
        <f>4/5*H58</f>
        <v>36.664</v>
      </c>
      <c r="H58" s="17">
        <v>45.83</v>
      </c>
      <c r="I58" s="14">
        <f>760/1.01325*J58</f>
        <v>75.00616827041698</v>
      </c>
      <c r="J58" s="15">
        <v>0.1</v>
      </c>
    </row>
    <row r="59" spans="2:10" ht="12.75">
      <c r="B59" s="10" t="s">
        <v>108</v>
      </c>
      <c r="C59" s="10" t="s">
        <v>109</v>
      </c>
      <c r="D59" s="10" t="s">
        <v>110</v>
      </c>
      <c r="E59" s="10" t="s">
        <v>111</v>
      </c>
      <c r="F59" s="11"/>
      <c r="G59" s="10" t="s">
        <v>112</v>
      </c>
      <c r="H59" s="10" t="s">
        <v>113</v>
      </c>
      <c r="I59" s="10" t="s">
        <v>114</v>
      </c>
      <c r="J59" s="10" t="s">
        <v>115</v>
      </c>
    </row>
    <row r="60" spans="2:10" ht="12.75">
      <c r="B60" s="18">
        <f>4/5*C60</f>
        <v>20.8</v>
      </c>
      <c r="C60" s="13">
        <v>26</v>
      </c>
      <c r="D60" s="14">
        <f>760/1.01325*E60</f>
        <v>25.202072538860108</v>
      </c>
      <c r="E60" s="15">
        <v>0.033600000000000005</v>
      </c>
      <c r="F60" s="20"/>
      <c r="G60" s="16">
        <f>4/5*H60</f>
        <v>40</v>
      </c>
      <c r="H60" s="17">
        <v>50</v>
      </c>
      <c r="I60" s="14">
        <f>760/1.01325*J60</f>
        <v>92.55761164569456</v>
      </c>
      <c r="J60" s="15">
        <v>0.12340000000000001</v>
      </c>
    </row>
    <row r="61" spans="2:10" ht="12.75">
      <c r="B61" s="18">
        <f>4/5*C61</f>
        <v>22.400000000000002</v>
      </c>
      <c r="C61" s="13">
        <v>28</v>
      </c>
      <c r="D61" s="14">
        <f>760/1.01325*E61</f>
        <v>28.352331606217618</v>
      </c>
      <c r="E61" s="15">
        <v>0.0378</v>
      </c>
      <c r="F61" s="20"/>
      <c r="G61" s="16">
        <f>4/5*H61</f>
        <v>48</v>
      </c>
      <c r="H61" s="17">
        <v>60</v>
      </c>
      <c r="I61" s="14">
        <f>760/1.01325*J61</f>
        <v>149.41228719467063</v>
      </c>
      <c r="J61" s="15">
        <v>0.19920000000000002</v>
      </c>
    </row>
    <row r="62" spans="2:10" ht="12.75">
      <c r="B62" s="14">
        <f>4/5*C62</f>
        <v>24</v>
      </c>
      <c r="C62" s="13">
        <v>30</v>
      </c>
      <c r="D62" s="14">
        <f>760/1.01325*E62</f>
        <v>31.8026153466568</v>
      </c>
      <c r="E62" s="15">
        <v>0.0424</v>
      </c>
      <c r="F62" s="19"/>
      <c r="G62" s="16">
        <f>4/5*H62</f>
        <v>48.072</v>
      </c>
      <c r="H62" s="17">
        <v>60.09</v>
      </c>
      <c r="I62" s="14">
        <f>760/1.01325*J62</f>
        <v>150.01233654083396</v>
      </c>
      <c r="J62" s="15">
        <v>0.2</v>
      </c>
    </row>
    <row r="63" spans="2:10" ht="12.75">
      <c r="B63" s="18">
        <f>4/5*C63</f>
        <v>25.6</v>
      </c>
      <c r="C63" s="13">
        <v>32</v>
      </c>
      <c r="D63" s="14">
        <f>760/1.01325*E63</f>
        <v>35.62792992844807</v>
      </c>
      <c r="E63" s="15">
        <v>0.0475</v>
      </c>
      <c r="F63" s="19"/>
      <c r="G63" s="16">
        <f>4/5*H63</f>
        <v>56</v>
      </c>
      <c r="H63" s="17">
        <v>70</v>
      </c>
      <c r="I63" s="14">
        <f>760/1.01325*J63</f>
        <v>233.7192203306193</v>
      </c>
      <c r="J63" s="15">
        <v>0.3116</v>
      </c>
    </row>
    <row r="64" spans="2:10" ht="12.75">
      <c r="B64" s="18">
        <f>4/5*C64</f>
        <v>27.200000000000003</v>
      </c>
      <c r="C64" s="13">
        <v>34</v>
      </c>
      <c r="D64" s="14">
        <f>760/1.01325*E64</f>
        <v>39.903281519861835</v>
      </c>
      <c r="E64" s="15">
        <v>0.053200000000000004</v>
      </c>
      <c r="F64" s="19"/>
      <c r="G64" s="16">
        <f>4/5*H64</f>
        <v>60.704</v>
      </c>
      <c r="H64" s="17">
        <v>75.88</v>
      </c>
      <c r="I64" s="14">
        <f>760/1.01325*J64</f>
        <v>300.0246730816679</v>
      </c>
      <c r="J64" s="15">
        <v>0.4</v>
      </c>
    </row>
    <row r="65" spans="2:10" ht="12.75">
      <c r="B65" s="18">
        <f>4/5*C65</f>
        <v>28.8</v>
      </c>
      <c r="C65" s="13">
        <v>36</v>
      </c>
      <c r="D65" s="14">
        <f>760/1.01325*E65</f>
        <v>44.55366395262769</v>
      </c>
      <c r="E65" s="15">
        <v>0.0594</v>
      </c>
      <c r="F65" s="19"/>
      <c r="G65" s="16">
        <f>4/5*H65</f>
        <v>64</v>
      </c>
      <c r="H65" s="17">
        <v>80</v>
      </c>
      <c r="I65" s="14">
        <f>760/1.01325*J65</f>
        <v>355.22921292869484</v>
      </c>
      <c r="J65" s="15">
        <v>0.4736</v>
      </c>
    </row>
    <row r="66" spans="2:10" ht="12.75">
      <c r="B66" s="18">
        <f>4/5*C66</f>
        <v>30.400000000000002</v>
      </c>
      <c r="C66" s="13">
        <v>38</v>
      </c>
      <c r="D66" s="14">
        <f>760/1.01325*E66</f>
        <v>49.72908956328646</v>
      </c>
      <c r="E66" s="15">
        <v>0.0663</v>
      </c>
      <c r="F66" s="19"/>
      <c r="G66" s="16">
        <f>4/5*H66</f>
        <v>68.76</v>
      </c>
      <c r="H66" s="17">
        <v>85.95</v>
      </c>
      <c r="I66" s="14">
        <f>760/1.01325*J66</f>
        <v>450.03700962250196</v>
      </c>
      <c r="J66" s="15">
        <v>0.6000000000000001</v>
      </c>
    </row>
    <row r="67" spans="2:10" ht="12.75">
      <c r="B67" s="14">
        <f>4/5*C67</f>
        <v>32</v>
      </c>
      <c r="C67" s="13">
        <v>40</v>
      </c>
      <c r="D67" s="14">
        <f>760/1.01325*E67</f>
        <v>55.35455218356773</v>
      </c>
      <c r="E67" s="15">
        <v>0.0738</v>
      </c>
      <c r="F67" s="19"/>
      <c r="G67" s="16">
        <f>4/5*H67</f>
        <v>72</v>
      </c>
      <c r="H67" s="17">
        <v>90</v>
      </c>
      <c r="I67" s="14">
        <f>760/1.01325*J67</f>
        <v>525.8682457438935</v>
      </c>
      <c r="J67" s="15">
        <v>0.7011000000000001</v>
      </c>
    </row>
    <row r="68" spans="2:10" ht="12.75">
      <c r="B68" s="14">
        <f>4/5*C68</f>
        <v>36</v>
      </c>
      <c r="C68" s="13">
        <v>45</v>
      </c>
      <c r="D68" s="14">
        <f>760/1.01325*E68</f>
        <v>71.85590920305948</v>
      </c>
      <c r="E68" s="15">
        <v>0.09580000000000001</v>
      </c>
      <c r="F68" s="19"/>
      <c r="G68" s="16">
        <f>4/5*H68</f>
        <v>74.808</v>
      </c>
      <c r="H68" s="17">
        <v>93.51</v>
      </c>
      <c r="I68" s="14">
        <f>760/1.01325*J68</f>
        <v>600.0493461633358</v>
      </c>
      <c r="J68" s="15">
        <v>0.8</v>
      </c>
    </row>
    <row r="69" spans="2:10" ht="12.75">
      <c r="B69" s="14">
        <f>4/5*C69</f>
        <v>40</v>
      </c>
      <c r="C69" s="13">
        <v>50</v>
      </c>
      <c r="D69" s="14">
        <f>760/1.01325*E69</f>
        <v>92.25758697261288</v>
      </c>
      <c r="E69" s="15">
        <v>0.123</v>
      </c>
      <c r="F69" s="19"/>
      <c r="G69" s="16">
        <f>4/5*H69</f>
        <v>79.70400000000001</v>
      </c>
      <c r="H69" s="17">
        <v>99.63</v>
      </c>
      <c r="I69" s="14">
        <f>760/1.01325*J69</f>
        <v>750.0616827041698</v>
      </c>
      <c r="J69" s="15">
        <v>1</v>
      </c>
    </row>
    <row r="70" spans="2:10" ht="12.75">
      <c r="B70" s="14">
        <f>4/5*C70</f>
        <v>44</v>
      </c>
      <c r="C70" s="13">
        <v>55</v>
      </c>
      <c r="D70" s="14">
        <f>760/1.01325*E70</f>
        <v>117.75968418455466</v>
      </c>
      <c r="E70" s="15">
        <v>0.157</v>
      </c>
      <c r="F70" s="19"/>
      <c r="G70" s="23">
        <f>4/5*H70</f>
        <v>80</v>
      </c>
      <c r="H70" s="24">
        <v>100</v>
      </c>
      <c r="I70" s="25">
        <f>760/1.01325*J70</f>
        <v>760</v>
      </c>
      <c r="J70" s="26">
        <v>1.01325</v>
      </c>
    </row>
    <row r="71" spans="2:10" ht="12.75">
      <c r="B71" s="14">
        <f>4/5*C71</f>
        <v>48</v>
      </c>
      <c r="C71" s="13">
        <v>60</v>
      </c>
      <c r="D71" s="14">
        <f>760/1.01325*E71</f>
        <v>149.2622748581298</v>
      </c>
      <c r="E71" s="15">
        <v>0.199</v>
      </c>
      <c r="F71" s="19"/>
      <c r="G71" s="16">
        <f>4/5*H71</f>
        <v>87.44</v>
      </c>
      <c r="H71" s="17">
        <v>109.3</v>
      </c>
      <c r="I71" s="14">
        <f>760/1.01325*J71</f>
        <v>1050.0863557858377</v>
      </c>
      <c r="J71" s="15">
        <v>1.4</v>
      </c>
    </row>
    <row r="72" spans="2:10" ht="12.75">
      <c r="B72" s="14">
        <f>4/5*C72</f>
        <v>52</v>
      </c>
      <c r="C72" s="13">
        <v>65</v>
      </c>
      <c r="D72" s="14">
        <f>760/1.01325*E72</f>
        <v>187.51542067604245</v>
      </c>
      <c r="E72" s="15">
        <v>0.25</v>
      </c>
      <c r="F72" s="19"/>
      <c r="G72" s="16">
        <f>4/5*H72</f>
        <v>96</v>
      </c>
      <c r="H72" s="17">
        <v>120</v>
      </c>
      <c r="I72" s="14">
        <f>760/1.01325*J72</f>
        <v>1488.872440167777</v>
      </c>
      <c r="J72" s="15">
        <v>1.9849999999999999</v>
      </c>
    </row>
    <row r="73" spans="2:10" ht="12.75">
      <c r="B73" s="14">
        <f>4/5*C73</f>
        <v>56</v>
      </c>
      <c r="C73" s="13">
        <v>70</v>
      </c>
      <c r="D73" s="14">
        <f>760/1.01325*E73</f>
        <v>234.01924500370097</v>
      </c>
      <c r="E73" s="15">
        <v>0.312</v>
      </c>
      <c r="F73" s="19"/>
      <c r="G73" s="16">
        <f>4/5*H73</f>
        <v>96.18400000000001</v>
      </c>
      <c r="H73" s="17">
        <v>120.23</v>
      </c>
      <c r="I73" s="14">
        <f>760/1.01325*J73</f>
        <v>1500.1233654083396</v>
      </c>
      <c r="J73" s="15">
        <v>2</v>
      </c>
    </row>
    <row r="74" spans="2:10" ht="12.75">
      <c r="B74" s="14">
        <f>4/5*C74</f>
        <v>60</v>
      </c>
      <c r="C74" s="13">
        <v>75</v>
      </c>
      <c r="D74" s="14">
        <f>760/1.01325*E74</f>
        <v>288.7737478411054</v>
      </c>
      <c r="E74" s="15">
        <v>0.385</v>
      </c>
      <c r="F74" s="19"/>
      <c r="G74" s="16">
        <f>4/5*H74</f>
        <v>106.832</v>
      </c>
      <c r="H74" s="17">
        <v>133.54</v>
      </c>
      <c r="I74" s="14">
        <f>760/1.01325*J74</f>
        <v>2250.1850481125093</v>
      </c>
      <c r="J74" s="15">
        <v>3</v>
      </c>
    </row>
    <row r="75" spans="2:10" ht="12.75">
      <c r="B75" s="14">
        <f>4/5*C75</f>
        <v>64</v>
      </c>
      <c r="C75" s="13">
        <v>80</v>
      </c>
      <c r="D75" s="14">
        <f>760/1.01325*E75</f>
        <v>354.7791759190724</v>
      </c>
      <c r="E75" s="15">
        <v>0.47300000000000003</v>
      </c>
      <c r="F75" s="19"/>
      <c r="G75" s="16">
        <f>4/5*H75</f>
        <v>112</v>
      </c>
      <c r="H75" s="17">
        <v>140</v>
      </c>
      <c r="I75" s="14">
        <f>760/1.01325*J75</f>
        <v>2710.7229212928696</v>
      </c>
      <c r="J75" s="15">
        <v>3.614</v>
      </c>
    </row>
    <row r="76" spans="2:10" ht="12.75">
      <c r="B76" s="14">
        <f>4/5*C76</f>
        <v>68</v>
      </c>
      <c r="C76" s="13">
        <v>85</v>
      </c>
      <c r="D76" s="14">
        <f>760/1.01325*E76</f>
        <v>433.53565260301013</v>
      </c>
      <c r="E76" s="15">
        <v>0.578</v>
      </c>
      <c r="F76" s="19"/>
      <c r="G76" s="16">
        <f>4/5*H76</f>
        <v>114.89600000000002</v>
      </c>
      <c r="H76" s="17">
        <v>143.62</v>
      </c>
      <c r="I76" s="14">
        <f>760/1.01325*J76</f>
        <v>3000.2467308166792</v>
      </c>
      <c r="J76" s="15">
        <v>4</v>
      </c>
    </row>
    <row r="77" spans="2:10" ht="12.75">
      <c r="B77" s="14">
        <f>4/5*C77</f>
        <v>72</v>
      </c>
      <c r="C77" s="13">
        <v>90</v>
      </c>
      <c r="D77" s="14">
        <f>760/1.01325*E77</f>
        <v>525.793239575623</v>
      </c>
      <c r="E77" s="15">
        <v>0.7010000000000001</v>
      </c>
      <c r="F77" s="19"/>
      <c r="G77" s="16">
        <f>4/5*H77</f>
        <v>121.47200000000001</v>
      </c>
      <c r="H77" s="17">
        <v>151.84</v>
      </c>
      <c r="I77" s="14">
        <f>760/1.01325*J77</f>
        <v>3750.308413520849</v>
      </c>
      <c r="J77" s="15">
        <v>5</v>
      </c>
    </row>
    <row r="78" spans="2:10" ht="12.75">
      <c r="B78" s="14">
        <f>4/5*C78</f>
        <v>76</v>
      </c>
      <c r="C78" s="13">
        <v>95</v>
      </c>
      <c r="D78" s="14">
        <f>760/1.01325*E78</f>
        <v>633.8021218850234</v>
      </c>
      <c r="E78" s="15">
        <v>0.845</v>
      </c>
      <c r="F78" s="19"/>
      <c r="G78" s="16">
        <f>4/5*H78</f>
        <v>127.072</v>
      </c>
      <c r="H78" s="17">
        <v>158.84</v>
      </c>
      <c r="I78" s="14">
        <f>760/1.01325*J78</f>
        <v>4500.370096225019</v>
      </c>
      <c r="J78" s="15">
        <v>6</v>
      </c>
    </row>
    <row r="79" spans="2:10" ht="12.75">
      <c r="B79" s="25">
        <f>4/5*C79</f>
        <v>80</v>
      </c>
      <c r="C79" s="27">
        <v>100</v>
      </c>
      <c r="D79" s="25">
        <f>760/1.01325*E79</f>
        <v>760.0375030841353</v>
      </c>
      <c r="E79" s="26">
        <v>1.0133</v>
      </c>
      <c r="F79" s="28"/>
      <c r="G79" s="16">
        <f>4/5*H79</f>
        <v>128</v>
      </c>
      <c r="H79" s="17">
        <v>160</v>
      </c>
      <c r="I79" s="14">
        <f>760/1.01325*J79</f>
        <v>4636.131260794474</v>
      </c>
      <c r="J79" s="15">
        <v>6.181</v>
      </c>
    </row>
    <row r="80" spans="2:10" ht="12.75">
      <c r="B80" s="14">
        <f>4/5*C80</f>
        <v>84</v>
      </c>
      <c r="C80" s="13">
        <v>105</v>
      </c>
      <c r="D80" s="14">
        <f>760/1.01325*E80</f>
        <v>906.074512706637</v>
      </c>
      <c r="E80" s="15">
        <v>1.208</v>
      </c>
      <c r="F80" s="19"/>
      <c r="G80" s="16">
        <f>4/5*H80</f>
        <v>136.328</v>
      </c>
      <c r="H80" s="17">
        <v>170.41</v>
      </c>
      <c r="I80" s="14">
        <f>760/1.01325*J80</f>
        <v>6000.4934616333585</v>
      </c>
      <c r="J80" s="15">
        <v>8</v>
      </c>
    </row>
    <row r="81" spans="2:10" ht="12.75">
      <c r="B81" s="14">
        <f>4/5*C81</f>
        <v>88</v>
      </c>
      <c r="C81" s="13">
        <v>110</v>
      </c>
      <c r="D81" s="14">
        <f>760/1.01325*E81</f>
        <v>1074.8383913150753</v>
      </c>
      <c r="E81" s="15">
        <v>1.433</v>
      </c>
      <c r="F81" s="19"/>
      <c r="G81" s="16">
        <f>4/5*H81</f>
        <v>143.904</v>
      </c>
      <c r="H81" s="17">
        <v>179.88</v>
      </c>
      <c r="I81" s="14">
        <f>760/1.01325*J81</f>
        <v>7500.616827041698</v>
      </c>
      <c r="J81" s="15">
        <v>10</v>
      </c>
    </row>
    <row r="82" spans="2:10" ht="12.75">
      <c r="B82" s="14">
        <f>4/5*C82</f>
        <v>96</v>
      </c>
      <c r="C82" s="13">
        <v>120</v>
      </c>
      <c r="D82" s="14">
        <f>760/1.01325*E82</f>
        <v>1488.872440167777</v>
      </c>
      <c r="E82" s="15">
        <v>1.9849999999999999</v>
      </c>
      <c r="F82" s="19"/>
      <c r="G82" s="16">
        <f>4/5*H82</f>
        <v>144</v>
      </c>
      <c r="H82" s="17">
        <v>180</v>
      </c>
      <c r="I82" s="14">
        <f>760/1.01325*J82</f>
        <v>7523.1186775228225</v>
      </c>
      <c r="J82" s="15">
        <v>10.03</v>
      </c>
    </row>
    <row r="83" spans="2:10" ht="12.75">
      <c r="B83" s="29" t="s">
        <v>116</v>
      </c>
      <c r="C83" s="29"/>
      <c r="D83" s="29"/>
      <c r="E83" s="29"/>
      <c r="F83" s="19"/>
      <c r="G83" s="29" t="s">
        <v>117</v>
      </c>
      <c r="H83" s="29"/>
      <c r="I83" s="29"/>
      <c r="J83" s="29"/>
    </row>
    <row r="84" spans="2:10" ht="12.75">
      <c r="B84" s="30"/>
      <c r="C84" s="31"/>
      <c r="D84" s="30"/>
      <c r="E84" s="32"/>
      <c r="F84" s="19"/>
      <c r="G84" s="33"/>
      <c r="H84" s="34"/>
      <c r="I84" s="30"/>
      <c r="J84" s="32"/>
    </row>
    <row r="85" spans="1:10" ht="12.75">
      <c r="A85" s="30" t="s">
        <v>118</v>
      </c>
      <c r="B85" s="30"/>
      <c r="C85" s="31"/>
      <c r="D85" s="30"/>
      <c r="E85" s="32"/>
      <c r="F85" s="19"/>
      <c r="G85" s="33"/>
      <c r="H85" s="34"/>
      <c r="I85" s="30"/>
      <c r="J85" s="32"/>
    </row>
    <row r="86" spans="1:10" ht="12.75">
      <c r="A86" s="30" t="s">
        <v>119</v>
      </c>
      <c r="B86" s="30"/>
      <c r="C86" s="31"/>
      <c r="D86" s="30"/>
      <c r="E86" s="32"/>
      <c r="F86" s="19"/>
      <c r="G86" s="33"/>
      <c r="H86" s="34"/>
      <c r="I86" s="30"/>
      <c r="J86" s="32"/>
    </row>
    <row r="87" spans="1:10" ht="12.75">
      <c r="A87" s="30" t="s">
        <v>120</v>
      </c>
      <c r="B87" s="30"/>
      <c r="C87" s="31"/>
      <c r="D87" s="30"/>
      <c r="E87" s="32"/>
      <c r="F87" s="19"/>
      <c r="G87" s="33"/>
      <c r="H87" s="34"/>
      <c r="I87" s="30"/>
      <c r="J87" s="32"/>
    </row>
    <row r="88" spans="2:10" ht="12.75">
      <c r="B88" s="30"/>
      <c r="C88" s="31"/>
      <c r="D88" s="30"/>
      <c r="E88" s="32"/>
      <c r="F88" s="19"/>
      <c r="G88" s="33"/>
      <c r="H88" s="34"/>
      <c r="I88" s="30"/>
      <c r="J88" s="32"/>
    </row>
    <row r="89" spans="1:10" ht="12.75">
      <c r="A89" s="35" t="s">
        <v>121</v>
      </c>
      <c r="B89" s="35"/>
      <c r="C89" s="31"/>
      <c r="D89" s="30"/>
      <c r="E89" s="32"/>
      <c r="F89" s="19"/>
      <c r="G89" s="33"/>
      <c r="H89" s="34"/>
      <c r="I89" s="30"/>
      <c r="J89" s="32"/>
    </row>
    <row r="90" spans="1:10" ht="12.75">
      <c r="A90" s="30" t="s">
        <v>122</v>
      </c>
      <c r="B90" s="30"/>
      <c r="C90" s="31"/>
      <c r="D90" s="30"/>
      <c r="E90" s="32"/>
      <c r="F90" s="19"/>
      <c r="G90" s="33"/>
      <c r="H90" s="34"/>
      <c r="I90" s="30"/>
      <c r="J90" s="32"/>
    </row>
    <row r="91" spans="2:10" ht="12.75">
      <c r="B91" s="30"/>
      <c r="C91" s="31"/>
      <c r="D91" s="30"/>
      <c r="E91" s="32"/>
      <c r="F91" s="19"/>
      <c r="G91" s="33"/>
      <c r="H91" s="34"/>
      <c r="I91" s="30"/>
      <c r="J91" s="32"/>
    </row>
    <row r="92" spans="2:10" ht="12.75">
      <c r="B92" s="30"/>
      <c r="C92" s="31"/>
      <c r="D92" s="30"/>
      <c r="E92" s="32"/>
      <c r="F92" s="19"/>
      <c r="G92" s="33"/>
      <c r="H92" s="34"/>
      <c r="I92" s="30"/>
      <c r="J92" s="32"/>
    </row>
    <row r="93" spans="2:10" ht="12.75">
      <c r="B93" s="30"/>
      <c r="C93" s="31"/>
      <c r="D93" s="30"/>
      <c r="E93" s="32"/>
      <c r="F93" s="19"/>
      <c r="G93" s="33"/>
      <c r="H93" s="34"/>
      <c r="I93" s="30"/>
      <c r="J93" s="32"/>
    </row>
    <row r="94" spans="2:10" ht="12.75">
      <c r="B94" s="30"/>
      <c r="C94" s="31"/>
      <c r="D94" s="30"/>
      <c r="E94" s="32"/>
      <c r="F94" s="19"/>
      <c r="G94" s="33"/>
      <c r="H94" s="34"/>
      <c r="I94" s="30"/>
      <c r="J94" s="32"/>
    </row>
    <row r="95" spans="2:10" ht="12.75">
      <c r="B95" s="30"/>
      <c r="C95" s="31"/>
      <c r="D95" s="30"/>
      <c r="E95" s="32"/>
      <c r="F95" s="19"/>
      <c r="G95" s="33"/>
      <c r="H95" s="34"/>
      <c r="I95" s="30"/>
      <c r="J95" s="32"/>
    </row>
    <row r="96" spans="2:10" ht="12.75">
      <c r="B96" s="30"/>
      <c r="C96" s="31"/>
      <c r="D96" s="30"/>
      <c r="E96" s="32"/>
      <c r="F96" s="19"/>
      <c r="G96" s="33"/>
      <c r="H96" s="34"/>
      <c r="I96" s="30"/>
      <c r="J96" s="32"/>
    </row>
    <row r="97" spans="2:10" ht="12.75">
      <c r="B97" s="30"/>
      <c r="C97" s="31"/>
      <c r="D97" s="30"/>
      <c r="E97" s="32"/>
      <c r="F97" s="19"/>
      <c r="G97" s="33"/>
      <c r="H97" s="34"/>
      <c r="I97" s="30"/>
      <c r="J97" s="32"/>
    </row>
    <row r="98" spans="2:10" ht="12.75">
      <c r="B98" s="30"/>
      <c r="C98" s="31"/>
      <c r="D98" s="30"/>
      <c r="E98" s="32"/>
      <c r="F98" s="19"/>
      <c r="G98" s="33"/>
      <c r="H98" s="34"/>
      <c r="I98" s="30"/>
      <c r="J98" s="32"/>
    </row>
    <row r="99" spans="2:10" ht="12.75">
      <c r="B99" s="30"/>
      <c r="C99" s="31"/>
      <c r="D99" s="30"/>
      <c r="E99" s="32"/>
      <c r="F99" s="19"/>
      <c r="G99" s="33"/>
      <c r="H99" s="34"/>
      <c r="I99" s="30"/>
      <c r="J99" s="32"/>
    </row>
    <row r="100" spans="2:10" ht="12.75">
      <c r="B100" s="30"/>
      <c r="C100" s="31"/>
      <c r="D100" s="30"/>
      <c r="E100" s="32"/>
      <c r="F100" s="19"/>
      <c r="G100" s="33"/>
      <c r="H100" s="34"/>
      <c r="I100" s="30"/>
      <c r="J100" s="32"/>
    </row>
    <row r="101" spans="2:10" ht="12.75">
      <c r="B101" s="30"/>
      <c r="C101" s="31"/>
      <c r="D101" s="30"/>
      <c r="E101" s="32"/>
      <c r="F101" s="19"/>
      <c r="G101" s="33"/>
      <c r="H101" s="34"/>
      <c r="I101" s="30"/>
      <c r="J101" s="32"/>
    </row>
    <row r="102" spans="2:10" ht="12.75">
      <c r="B102" s="30"/>
      <c r="C102" s="31"/>
      <c r="D102" s="30"/>
      <c r="E102" s="32"/>
      <c r="F102" s="19"/>
      <c r="G102" s="33"/>
      <c r="H102" s="34"/>
      <c r="I102" s="30"/>
      <c r="J102" s="32"/>
    </row>
    <row r="103" spans="2:10" ht="12.75">
      <c r="B103" s="30"/>
      <c r="C103" s="31"/>
      <c r="D103" s="30"/>
      <c r="E103" s="32"/>
      <c r="F103" s="19"/>
      <c r="G103" s="33"/>
      <c r="H103" s="34"/>
      <c r="I103" s="30"/>
      <c r="J103" s="32"/>
    </row>
    <row r="104" spans="2:10" ht="12.75">
      <c r="B104" s="30"/>
      <c r="C104" s="31"/>
      <c r="D104" s="30"/>
      <c r="E104" s="32"/>
      <c r="F104" s="19"/>
      <c r="G104" s="33"/>
      <c r="H104" s="34"/>
      <c r="I104" s="30"/>
      <c r="J104" s="32"/>
    </row>
    <row r="105" spans="2:10" ht="12.75">
      <c r="B105" s="30"/>
      <c r="C105" s="31"/>
      <c r="D105" s="30"/>
      <c r="E105" s="32"/>
      <c r="F105" s="19"/>
      <c r="G105" s="33"/>
      <c r="H105" s="34"/>
      <c r="I105" s="30"/>
      <c r="J105" s="32"/>
    </row>
    <row r="106" spans="2:10" ht="12.75">
      <c r="B106" s="30"/>
      <c r="C106" s="31"/>
      <c r="D106" s="30"/>
      <c r="E106" s="32"/>
      <c r="F106" s="19"/>
      <c r="G106" s="33"/>
      <c r="H106" s="34"/>
      <c r="I106" s="30"/>
      <c r="J106" s="32"/>
    </row>
    <row r="107" spans="2:10" ht="12.75">
      <c r="B107" s="30"/>
      <c r="C107" s="31"/>
      <c r="D107" s="30"/>
      <c r="E107" s="32"/>
      <c r="F107" s="19"/>
      <c r="G107" s="33"/>
      <c r="H107" s="34"/>
      <c r="I107" s="30"/>
      <c r="J107" s="32"/>
    </row>
    <row r="108" spans="2:10" ht="12.75">
      <c r="B108" s="30"/>
      <c r="C108" s="31"/>
      <c r="D108" s="30"/>
      <c r="E108" s="32"/>
      <c r="F108" s="19"/>
      <c r="G108" s="33"/>
      <c r="H108" s="34"/>
      <c r="I108" s="30"/>
      <c r="J108" s="32"/>
    </row>
    <row r="109" spans="2:10" ht="12.75">
      <c r="B109" s="30"/>
      <c r="C109" s="31"/>
      <c r="D109" s="30"/>
      <c r="E109" s="32"/>
      <c r="F109" s="19"/>
      <c r="G109" s="33"/>
      <c r="H109" s="34"/>
      <c r="I109" s="30"/>
      <c r="J109" s="32"/>
    </row>
    <row r="110" spans="2:10" ht="12.75">
      <c r="B110" s="30"/>
      <c r="C110" s="31"/>
      <c r="D110" s="30"/>
      <c r="E110" s="32"/>
      <c r="F110" s="19"/>
      <c r="G110" s="33"/>
      <c r="H110" s="34"/>
      <c r="I110" s="30"/>
      <c r="J110" s="32"/>
    </row>
    <row r="111" spans="2:10" ht="12.75">
      <c r="B111" s="30"/>
      <c r="C111" s="31"/>
      <c r="D111" s="30"/>
      <c r="E111" s="32"/>
      <c r="F111" s="19"/>
      <c r="G111" s="33"/>
      <c r="H111" s="34"/>
      <c r="I111" s="30"/>
      <c r="J111" s="32"/>
    </row>
    <row r="112" spans="2:10" ht="12.75">
      <c r="B112" s="30"/>
      <c r="C112" s="31"/>
      <c r="D112" s="30"/>
      <c r="E112" s="32"/>
      <c r="F112" s="19"/>
      <c r="G112" s="33"/>
      <c r="H112" s="34"/>
      <c r="I112" s="30"/>
      <c r="J112" s="32"/>
    </row>
    <row r="113" spans="2:10" ht="12.75">
      <c r="B113" s="30"/>
      <c r="C113" s="31"/>
      <c r="D113" s="30"/>
      <c r="E113" s="32"/>
      <c r="F113" s="19"/>
      <c r="G113" s="33"/>
      <c r="H113" s="34"/>
      <c r="I113" s="30"/>
      <c r="J113" s="32"/>
    </row>
    <row r="114" spans="2:10" ht="12.75">
      <c r="B114" s="30"/>
      <c r="C114" s="31"/>
      <c r="D114" s="30"/>
      <c r="E114" s="32"/>
      <c r="F114" s="19"/>
      <c r="G114" s="33"/>
      <c r="H114" s="34"/>
      <c r="I114" s="30"/>
      <c r="J114" s="32"/>
    </row>
    <row r="115" spans="2:10" ht="12.75">
      <c r="B115" s="30"/>
      <c r="C115" s="31"/>
      <c r="D115" s="30"/>
      <c r="E115" s="36" t="s">
        <v>123</v>
      </c>
      <c r="F115" s="28"/>
      <c r="G115" s="33"/>
      <c r="H115" s="34"/>
      <c r="I115" s="30"/>
      <c r="J115" s="32"/>
    </row>
    <row r="116" spans="2:10" ht="12.75">
      <c r="B116" s="30"/>
      <c r="C116" s="31"/>
      <c r="D116" s="30"/>
      <c r="E116" s="36"/>
      <c r="F116" s="28"/>
      <c r="G116" s="33"/>
      <c r="H116" s="34"/>
      <c r="I116" s="30"/>
      <c r="J116" s="32"/>
    </row>
    <row r="117" spans="1:10" ht="12.75">
      <c r="A117" s="2" t="s">
        <v>124</v>
      </c>
      <c r="B117" s="30"/>
      <c r="C117" s="31"/>
      <c r="D117" s="30"/>
      <c r="E117" s="36"/>
      <c r="F117" s="28"/>
      <c r="G117" s="33"/>
      <c r="H117" s="34"/>
      <c r="I117" s="30"/>
      <c r="J117" s="32"/>
    </row>
    <row r="118" spans="1:10" ht="12.75">
      <c r="A118" s="30" t="s">
        <v>125</v>
      </c>
      <c r="B118" s="31"/>
      <c r="C118" s="31"/>
      <c r="D118" s="30"/>
      <c r="E118" s="32"/>
      <c r="F118" s="19"/>
      <c r="G118" s="33"/>
      <c r="H118" s="34"/>
      <c r="I118" s="30"/>
      <c r="J118" s="32"/>
    </row>
    <row r="119" spans="1:10" ht="12.75">
      <c r="A119" s="35" t="s">
        <v>126</v>
      </c>
      <c r="B119" s="31"/>
      <c r="C119" s="31"/>
      <c r="D119" s="30"/>
      <c r="E119" s="32"/>
      <c r="F119" s="19"/>
      <c r="G119" s="33"/>
      <c r="H119" s="34"/>
      <c r="I119" s="30"/>
      <c r="J119" s="32"/>
    </row>
    <row r="120" spans="1:10" ht="12.75">
      <c r="A120" s="30"/>
      <c r="B120" s="31"/>
      <c r="C120" s="31"/>
      <c r="D120" s="30"/>
      <c r="E120" s="32"/>
      <c r="F120" s="19"/>
      <c r="G120" s="33"/>
      <c r="H120" s="34"/>
      <c r="I120" s="30"/>
      <c r="J120" s="32"/>
    </row>
    <row r="121" ht="12.75">
      <c r="A121" s="2" t="s">
        <v>127</v>
      </c>
    </row>
    <row r="122" spans="1:2" ht="12.75">
      <c r="A122" t="s">
        <v>60</v>
      </c>
      <c r="B122" t="s">
        <v>61</v>
      </c>
    </row>
    <row r="123" spans="2:4" ht="12.75">
      <c r="B123" s="4" t="s">
        <v>62</v>
      </c>
      <c r="C123" s="4"/>
      <c r="D123" s="4"/>
    </row>
    <row r="124" ht="12.75">
      <c r="B124" t="s">
        <v>63</v>
      </c>
    </row>
    <row r="125" spans="1:2" ht="12.75">
      <c r="A125" t="s">
        <v>128</v>
      </c>
      <c r="B125" t="s">
        <v>129</v>
      </c>
    </row>
    <row r="126" spans="1:2" ht="12.75">
      <c r="A126" t="s">
        <v>130</v>
      </c>
      <c r="B126" t="s">
        <v>131</v>
      </c>
    </row>
    <row r="127" ht="12.75">
      <c r="B127" t="s">
        <v>132</v>
      </c>
    </row>
    <row r="128" spans="1:2" ht="12.75">
      <c r="A128" t="s">
        <v>133</v>
      </c>
      <c r="B128" t="s">
        <v>134</v>
      </c>
    </row>
    <row r="129" spans="1:2" ht="12.75">
      <c r="A129" t="s">
        <v>135</v>
      </c>
      <c r="B129" t="s">
        <v>136</v>
      </c>
    </row>
    <row r="130" spans="1:2" ht="12.75">
      <c r="A130" t="s">
        <v>137</v>
      </c>
      <c r="B130" t="s">
        <v>138</v>
      </c>
    </row>
  </sheetData>
  <sheetProtection selectLockedCells="1" selectUnlockedCells="1"/>
  <mergeCells count="2">
    <mergeCell ref="B83:E83"/>
    <mergeCell ref="G83:J83"/>
  </mergeCells>
  <printOptions/>
  <pageMargins left="0.7875" right="0.7875" top="1.136111111111111" bottom="0.7875" header="0.7875" footer="0.5118055555555555"/>
  <pageSetup fitToHeight="5" fitToWidth="1" horizontalDpi="300" verticalDpi="300" orientation="landscape" paperSize="9"/>
  <headerFooter alignWithMargins="0">
    <oddHeader>&amp;LGedruckt am &amp;D&amp;C&amp;"Times New Roman,Fett"&amp;18&amp;A&amp;RSeite &amp;P von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A1" sqref="A1"/>
    </sheetView>
  </sheetViews>
  <sheetFormatPr defaultColWidth="11.00390625" defaultRowHeight="15.75"/>
  <cols>
    <col min="1" max="1" width="11.375" style="0" customWidth="1"/>
    <col min="2" max="2" width="11.75390625" style="0" customWidth="1"/>
    <col min="3" max="6" width="10.75390625" style="0" customWidth="1"/>
    <col min="7" max="7" width="11.875" style="0" customWidth="1"/>
    <col min="8" max="8" width="10.75390625" style="0" customWidth="1"/>
    <col min="9" max="9" width="11.75390625" style="0" customWidth="1"/>
    <col min="10" max="16384" width="10.75390625" style="0" customWidth="1"/>
  </cols>
  <sheetData>
    <row r="1" spans="2:3" ht="12.75">
      <c r="B1" s="1">
        <v>42699</v>
      </c>
      <c r="C1" s="2" t="s">
        <v>139</v>
      </c>
    </row>
    <row r="2" spans="1:4" ht="12.75">
      <c r="A2" t="s">
        <v>1</v>
      </c>
      <c r="B2" s="1">
        <v>42312</v>
      </c>
      <c r="C2" s="1">
        <f>B1</f>
        <v>42699</v>
      </c>
      <c r="D2" t="s">
        <v>2</v>
      </c>
    </row>
    <row r="4" ht="12.75">
      <c r="A4" s="2" t="s">
        <v>140</v>
      </c>
    </row>
    <row r="5" ht="12.75">
      <c r="A5" t="s">
        <v>141</v>
      </c>
    </row>
    <row r="6" ht="12.75">
      <c r="A6" t="s">
        <v>142</v>
      </c>
    </row>
    <row r="7" ht="12.75">
      <c r="A7" t="s">
        <v>143</v>
      </c>
    </row>
    <row r="8" ht="12.75">
      <c r="A8" t="s">
        <v>144</v>
      </c>
    </row>
    <row r="9" ht="12.75">
      <c r="A9" t="s">
        <v>145</v>
      </c>
    </row>
    <row r="11" ht="12.75">
      <c r="A11" s="2" t="s">
        <v>146</v>
      </c>
    </row>
    <row r="12" ht="12.75">
      <c r="A12" t="s">
        <v>147</v>
      </c>
    </row>
    <row r="13" ht="12.75">
      <c r="A13" t="s">
        <v>148</v>
      </c>
    </row>
    <row r="14" ht="12.75">
      <c r="A14" t="s">
        <v>149</v>
      </c>
    </row>
    <row r="15" ht="12.75">
      <c r="A15" t="s">
        <v>150</v>
      </c>
    </row>
    <row r="17" ht="12.75">
      <c r="A17" s="2" t="s">
        <v>151</v>
      </c>
    </row>
    <row r="18" ht="12.75">
      <c r="A18" t="s">
        <v>152</v>
      </c>
    </row>
    <row r="19" ht="12.75">
      <c r="A19" t="s">
        <v>153</v>
      </c>
    </row>
    <row r="21" ht="12.75">
      <c r="B21" t="s">
        <v>154</v>
      </c>
    </row>
    <row r="22" ht="12.75">
      <c r="A22" t="s">
        <v>155</v>
      </c>
    </row>
    <row r="23" spans="1:2" ht="12.75">
      <c r="A23" s="3" t="s">
        <v>156</v>
      </c>
      <c r="B23" t="s">
        <v>157</v>
      </c>
    </row>
    <row r="24" spans="1:2" ht="12.75">
      <c r="A24" s="3" t="s">
        <v>158</v>
      </c>
      <c r="B24" t="s">
        <v>159</v>
      </c>
    </row>
    <row r="25" spans="1:2" ht="12.75">
      <c r="A25" t="s">
        <v>160</v>
      </c>
      <c r="B25" s="37" t="s">
        <v>161</v>
      </c>
    </row>
    <row r="26" spans="1:2" ht="12.75">
      <c r="A26" s="3" t="s">
        <v>162</v>
      </c>
      <c r="B26" t="s">
        <v>163</v>
      </c>
    </row>
    <row r="27" spans="1:2" ht="12.75">
      <c r="A27" s="3" t="s">
        <v>164</v>
      </c>
      <c r="B27" t="s">
        <v>165</v>
      </c>
    </row>
    <row r="28" spans="1:2" ht="12.75">
      <c r="A28" s="3" t="s">
        <v>166</v>
      </c>
      <c r="B28" t="s">
        <v>167</v>
      </c>
    </row>
    <row r="29" spans="1:2" ht="12.75">
      <c r="A29" s="38" t="s">
        <v>168</v>
      </c>
      <c r="B29" t="s">
        <v>169</v>
      </c>
    </row>
    <row r="30" ht="12.75">
      <c r="A30" s="3"/>
    </row>
    <row r="31" ht="12.75">
      <c r="A31" s="3" t="s">
        <v>170</v>
      </c>
    </row>
    <row r="32" spans="1:10" ht="12.75">
      <c r="A32" s="39" t="s">
        <v>171</v>
      </c>
      <c r="B32" s="39" t="s">
        <v>172</v>
      </c>
      <c r="C32" s="39" t="s">
        <v>173</v>
      </c>
      <c r="D32" s="39" t="s">
        <v>174</v>
      </c>
      <c r="E32" s="39" t="s">
        <v>175</v>
      </c>
      <c r="F32" s="39" t="s">
        <v>176</v>
      </c>
      <c r="G32" s="39" t="s">
        <v>177</v>
      </c>
      <c r="H32" s="39" t="s">
        <v>178</v>
      </c>
      <c r="I32" s="39" t="s">
        <v>179</v>
      </c>
      <c r="J32" s="39" t="s">
        <v>180</v>
      </c>
    </row>
    <row r="33" spans="1:10" ht="12.75">
      <c r="A33" s="40">
        <v>45</v>
      </c>
      <c r="B33" s="40">
        <v>0</v>
      </c>
      <c r="C33" s="40">
        <v>101325</v>
      </c>
      <c r="D33" s="40">
        <v>1025</v>
      </c>
      <c r="E33" s="40">
        <v>13.5</v>
      </c>
      <c r="F33" s="41">
        <f>9.78049*(1+0.0052884*SIN(A33/45*ATAN(1))^2-0.0000059*SIN(2*A33/45*ATAN(1))^2-0.0000003*B33)</f>
        <v>9.806293866767001</v>
      </c>
      <c r="G33" s="42">
        <f>D33*F33*E33</f>
        <v>135694.59138138837</v>
      </c>
      <c r="H33" s="41">
        <f>G33/100000</f>
        <v>1.3569459138138837</v>
      </c>
      <c r="I33" s="42">
        <f>C33+G33</f>
        <v>237019.59138138837</v>
      </c>
      <c r="J33" s="41">
        <f>I33/100000</f>
        <v>2.3701959138138835</v>
      </c>
    </row>
    <row r="34" spans="1:10" ht="12.75">
      <c r="A34" s="40">
        <v>30</v>
      </c>
      <c r="B34" s="40">
        <v>0</v>
      </c>
      <c r="C34" s="40">
        <v>101325</v>
      </c>
      <c r="D34" s="40">
        <v>1022</v>
      </c>
      <c r="E34" s="40">
        <v>13.5</v>
      </c>
      <c r="F34" s="41">
        <f>9.78049*(1+0.0052884*SIN(A34/45*ATAN(1))^2-0.0000059*SIN(2*A34/45*ATAN(1))^2-0.0000003*B34)</f>
        <v>9.793377507160752</v>
      </c>
      <c r="G34" s="42">
        <f>D34*F34*E34</f>
        <v>135119.2294662969</v>
      </c>
      <c r="H34" s="41">
        <f>G34/100000</f>
        <v>1.351192294662969</v>
      </c>
      <c r="I34" s="42">
        <f>C34+G34</f>
        <v>236444.2294662969</v>
      </c>
      <c r="J34" s="41">
        <f>I34/100000</f>
        <v>2.364442294662969</v>
      </c>
    </row>
    <row r="35" spans="1:10" ht="12.75">
      <c r="A35" s="11" t="s">
        <v>181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2" ht="12.75">
      <c r="A36" s="3"/>
      <c r="B36" s="3"/>
    </row>
    <row r="37" spans="1:4" ht="12.75">
      <c r="A37" s="3" t="s">
        <v>182</v>
      </c>
      <c r="B37" s="3"/>
      <c r="D37" t="s">
        <v>183</v>
      </c>
    </row>
    <row r="38" spans="1:2" ht="12.75">
      <c r="A38" s="3"/>
      <c r="B38" s="3"/>
    </row>
    <row r="39" spans="1:2" ht="12.75">
      <c r="A39" s="3" t="s">
        <v>184</v>
      </c>
      <c r="B39" s="3"/>
    </row>
    <row r="40" spans="1:2" ht="12.75">
      <c r="A40" s="3"/>
      <c r="B40" s="3"/>
    </row>
    <row r="41" spans="1:2" ht="12.75">
      <c r="A41" s="3" t="s">
        <v>185</v>
      </c>
      <c r="B41" s="3"/>
    </row>
    <row r="42" spans="1:2" ht="12.75">
      <c r="A42" s="3"/>
      <c r="B42" s="3"/>
    </row>
    <row r="43" spans="1:2" ht="12.75">
      <c r="A43" s="3" t="s">
        <v>186</v>
      </c>
      <c r="B43" s="3"/>
    </row>
    <row r="44" spans="1:2" ht="12.75">
      <c r="A44" s="3"/>
      <c r="B44" s="3"/>
    </row>
    <row r="45" spans="1:2" ht="12.75">
      <c r="A45" s="2" t="s">
        <v>187</v>
      </c>
      <c r="B45" s="3"/>
    </row>
    <row r="46" spans="1:2" ht="12.75">
      <c r="A46" s="2"/>
      <c r="B46" s="3"/>
    </row>
    <row r="47" spans="1:2" ht="12.75">
      <c r="A47" s="3" t="s">
        <v>188</v>
      </c>
      <c r="B47" s="3"/>
    </row>
    <row r="48" spans="1:2" ht="12.75">
      <c r="A48" s="3" t="s">
        <v>189</v>
      </c>
      <c r="B48" s="3"/>
    </row>
    <row r="49" spans="1:2" ht="12.75">
      <c r="A49" s="3"/>
      <c r="B49" s="3"/>
    </row>
    <row r="50" spans="1:2" ht="12.75">
      <c r="A50" s="3"/>
      <c r="B50" s="4" t="s">
        <v>190</v>
      </c>
    </row>
    <row r="51" spans="1:2" ht="12.75">
      <c r="A51" s="3"/>
      <c r="B51" s="4" t="s">
        <v>191</v>
      </c>
    </row>
    <row r="52" spans="1:2" ht="12.75">
      <c r="A52" s="3"/>
      <c r="B52" s="4"/>
    </row>
    <row r="53" spans="1:2" ht="12.75">
      <c r="A53" s="3" t="s">
        <v>192</v>
      </c>
      <c r="B53" s="4"/>
    </row>
    <row r="54" spans="1:2" ht="12.75">
      <c r="A54" s="2"/>
      <c r="B54" s="3"/>
    </row>
    <row r="55" spans="1:2" ht="12.75">
      <c r="A55" s="3" t="s">
        <v>193</v>
      </c>
      <c r="B55" s="3"/>
    </row>
    <row r="56" spans="1:2" ht="12.75">
      <c r="A56" s="3" t="s">
        <v>194</v>
      </c>
      <c r="B56" s="3"/>
    </row>
    <row r="57" spans="1:2" ht="12.75">
      <c r="A57" s="3"/>
      <c r="B57" s="3"/>
    </row>
    <row r="58" spans="1:2" ht="12.75">
      <c r="A58" s="3"/>
      <c r="B58" s="3"/>
    </row>
    <row r="59" ht="12.75">
      <c r="A59" s="2" t="s">
        <v>195</v>
      </c>
    </row>
    <row r="60" ht="12.75">
      <c r="A60" t="s">
        <v>196</v>
      </c>
    </row>
    <row r="61" ht="12.75">
      <c r="A61" t="s">
        <v>197</v>
      </c>
    </row>
    <row r="62" ht="12.75">
      <c r="A62" t="s">
        <v>198</v>
      </c>
    </row>
    <row r="63" ht="12.75">
      <c r="A63" t="s">
        <v>199</v>
      </c>
    </row>
    <row r="64" ht="12.75">
      <c r="A64" t="s">
        <v>200</v>
      </c>
    </row>
    <row r="65" ht="12.75">
      <c r="A65" t="s">
        <v>201</v>
      </c>
    </row>
    <row r="87" spans="3:4" ht="12.75">
      <c r="C87" s="2"/>
      <c r="D87" s="2" t="s">
        <v>202</v>
      </c>
    </row>
    <row r="88" ht="12.75">
      <c r="D88" t="s">
        <v>203</v>
      </c>
    </row>
    <row r="90" ht="12.75">
      <c r="A90" t="s">
        <v>204</v>
      </c>
    </row>
    <row r="91" ht="12.75">
      <c r="A91" t="s">
        <v>205</v>
      </c>
    </row>
    <row r="93" ht="12.75">
      <c r="A93" s="2" t="s">
        <v>206</v>
      </c>
    </row>
    <row r="94" ht="12.75">
      <c r="A94" t="s">
        <v>207</v>
      </c>
    </row>
    <row r="95" ht="12.75">
      <c r="A95" t="s">
        <v>208</v>
      </c>
    </row>
    <row r="96" ht="12.75">
      <c r="A96" t="s">
        <v>209</v>
      </c>
    </row>
    <row r="97" ht="12.75">
      <c r="A97" t="s">
        <v>210</v>
      </c>
    </row>
    <row r="99" ht="12.75">
      <c r="A99" s="2" t="s">
        <v>211</v>
      </c>
    </row>
    <row r="100" spans="1:2" ht="12.75">
      <c r="A100" s="3" t="s">
        <v>212</v>
      </c>
      <c r="B100" s="4" t="s">
        <v>213</v>
      </c>
    </row>
    <row r="101" spans="1:2" ht="12.75">
      <c r="A101" s="3" t="s">
        <v>214</v>
      </c>
      <c r="B101" s="3" t="s">
        <v>215</v>
      </c>
    </row>
    <row r="102" spans="1:2" ht="12.75">
      <c r="A102" t="s">
        <v>130</v>
      </c>
      <c r="B102" t="s">
        <v>131</v>
      </c>
    </row>
    <row r="103" ht="12.75">
      <c r="B103" t="s">
        <v>132</v>
      </c>
    </row>
    <row r="104" spans="1:10" ht="12.75">
      <c r="A104" t="s">
        <v>216</v>
      </c>
      <c r="B104" s="43" t="s">
        <v>217</v>
      </c>
      <c r="C104" s="43"/>
      <c r="D104" s="43"/>
      <c r="E104" s="43"/>
      <c r="F104" s="43"/>
      <c r="G104" s="43"/>
      <c r="H104" s="43"/>
      <c r="I104" s="43"/>
      <c r="J104" s="43"/>
    </row>
    <row r="105" spans="2:7" ht="12.75">
      <c r="B105" s="44" t="s">
        <v>218</v>
      </c>
      <c r="C105" s="44"/>
      <c r="D105" s="44"/>
      <c r="E105" s="44"/>
      <c r="F105" s="44"/>
      <c r="G105" s="44"/>
    </row>
    <row r="106" spans="1:2" ht="12.75">
      <c r="A106" t="s">
        <v>219</v>
      </c>
      <c r="B106" t="s">
        <v>220</v>
      </c>
    </row>
    <row r="107" spans="1:2" ht="12.75">
      <c r="A107" t="s">
        <v>221</v>
      </c>
      <c r="B107" s="45" t="s">
        <v>222</v>
      </c>
    </row>
  </sheetData>
  <sheetProtection selectLockedCells="1" selectUnlockedCells="1"/>
  <mergeCells count="3">
    <mergeCell ref="A35:J35"/>
    <mergeCell ref="B104:J104"/>
    <mergeCell ref="B105:G105"/>
  </mergeCells>
  <hyperlinks>
    <hyperlink ref="B105" r:id="rId1" display="http://news.nationalgeographic.com/news/2007/07/070730-giant-insects.html"/>
    <hyperlink ref="B107" r:id="rId2" display="Wikipedia, (2016): https://de.wikipedia.org"/>
  </hyperlinks>
  <printOptions/>
  <pageMargins left="0.7875" right="0.7875" top="1.136111111111111" bottom="0.7875" header="0.7875" footer="0.5118055555555555"/>
  <pageSetup fitToHeight="4" fitToWidth="1" horizontalDpi="300" verticalDpi="300" orientation="landscape" paperSize="9"/>
  <headerFooter alignWithMargins="0">
    <oddHeader>&amp;LGedruckt am &amp;D&amp;C&amp;"Times New Roman,Fett"&amp;18&amp;A&amp;RSeite &amp;P von &amp;N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"/>
    </sheetView>
  </sheetViews>
  <sheetFormatPr defaultColWidth="11.00390625" defaultRowHeight="15.75"/>
  <cols>
    <col min="1" max="6" width="10.75390625" style="0" customWidth="1"/>
    <col min="7" max="7" width="11.375" style="0" customWidth="1"/>
    <col min="8" max="16384" width="10.75390625" style="0" customWidth="1"/>
  </cols>
  <sheetData>
    <row r="1" spans="2:3" ht="12.75">
      <c r="B1" s="1">
        <v>42699</v>
      </c>
      <c r="C1" s="2" t="s">
        <v>223</v>
      </c>
    </row>
    <row r="2" spans="1:4" ht="12.75">
      <c r="A2" t="s">
        <v>1</v>
      </c>
      <c r="B2" s="1">
        <v>42318</v>
      </c>
      <c r="C2" s="1">
        <f>B1</f>
        <v>42699</v>
      </c>
      <c r="D2" t="s">
        <v>2</v>
      </c>
    </row>
    <row r="4" ht="12.75">
      <c r="A4" s="2" t="s">
        <v>224</v>
      </c>
    </row>
    <row r="5" ht="12.75">
      <c r="A5" t="s">
        <v>225</v>
      </c>
    </row>
    <row r="7" spans="1:2" ht="12.75">
      <c r="A7" s="4"/>
      <c r="B7" s="4" t="s">
        <v>226</v>
      </c>
    </row>
    <row r="8" spans="1:2" ht="12.75">
      <c r="A8" s="4"/>
      <c r="B8" s="4" t="s">
        <v>227</v>
      </c>
    </row>
    <row r="9" spans="1:2" ht="12.75">
      <c r="A9" s="4"/>
      <c r="B9" s="4" t="s">
        <v>228</v>
      </c>
    </row>
    <row r="11" ht="12.75">
      <c r="A11" t="s">
        <v>229</v>
      </c>
    </row>
    <row r="12" spans="1:2" ht="12.75">
      <c r="A12" s="2"/>
      <c r="B12" s="2" t="s">
        <v>230</v>
      </c>
    </row>
    <row r="13" spans="1:2" ht="12.75">
      <c r="A13" s="4"/>
      <c r="B13" s="46" t="s">
        <v>231</v>
      </c>
    </row>
    <row r="14" spans="1:2" ht="12.75">
      <c r="A14" s="4"/>
      <c r="B14" s="46" t="s">
        <v>232</v>
      </c>
    </row>
    <row r="15" ht="12.75">
      <c r="B15" t="s">
        <v>233</v>
      </c>
    </row>
    <row r="17" ht="12.75">
      <c r="A17" t="s">
        <v>234</v>
      </c>
    </row>
    <row r="19" ht="12.75">
      <c r="A19" s="2" t="s">
        <v>235</v>
      </c>
    </row>
    <row r="20" ht="12.75">
      <c r="A20" t="s">
        <v>236</v>
      </c>
    </row>
    <row r="22" spans="1:2" ht="12.75">
      <c r="A22" s="4"/>
      <c r="B22" s="4" t="s">
        <v>237</v>
      </c>
    </row>
    <row r="23" spans="1:2" ht="12.75">
      <c r="A23" s="4"/>
      <c r="B23" s="4" t="s">
        <v>238</v>
      </c>
    </row>
    <row r="24" spans="1:2" ht="12.75">
      <c r="A24" s="4"/>
      <c r="B24" s="4" t="s">
        <v>239</v>
      </c>
    </row>
    <row r="26" ht="12.75">
      <c r="A26" t="s">
        <v>240</v>
      </c>
    </row>
    <row r="27" ht="12.75">
      <c r="A27" t="s">
        <v>241</v>
      </c>
    </row>
    <row r="28" ht="12.75">
      <c r="A28" t="s">
        <v>242</v>
      </c>
    </row>
    <row r="29" ht="12.75">
      <c r="A29" t="s">
        <v>243</v>
      </c>
    </row>
    <row r="31" ht="12.75">
      <c r="A31" s="2" t="s">
        <v>244</v>
      </c>
    </row>
    <row r="32" ht="12.75">
      <c r="A32" s="3" t="s">
        <v>245</v>
      </c>
    </row>
    <row r="33" ht="12.75">
      <c r="A33" s="3" t="s">
        <v>246</v>
      </c>
    </row>
    <row r="34" ht="12.75">
      <c r="A34" s="3" t="s">
        <v>247</v>
      </c>
    </row>
    <row r="35" ht="12.75">
      <c r="A35" s="3"/>
    </row>
    <row r="36" ht="12.75">
      <c r="A36" s="3" t="s">
        <v>248</v>
      </c>
    </row>
    <row r="37" ht="12.75">
      <c r="A37" s="3" t="s">
        <v>249</v>
      </c>
    </row>
    <row r="38" ht="12.75">
      <c r="A38" s="2"/>
    </row>
    <row r="39" ht="12.75">
      <c r="A39" s="3" t="s">
        <v>250</v>
      </c>
    </row>
    <row r="40" ht="12.75">
      <c r="A40" s="3" t="s">
        <v>251</v>
      </c>
    </row>
    <row r="41" ht="12.75">
      <c r="A41" s="3" t="s">
        <v>252</v>
      </c>
    </row>
    <row r="42" ht="12.75">
      <c r="A42" s="3"/>
    </row>
    <row r="43" ht="12.75">
      <c r="A43" s="3" t="s">
        <v>253</v>
      </c>
    </row>
    <row r="44" ht="12.75">
      <c r="A44" s="3" t="s">
        <v>254</v>
      </c>
    </row>
    <row r="45" ht="12.75">
      <c r="A45" s="3" t="s">
        <v>255</v>
      </c>
    </row>
    <row r="46" spans="1:9" ht="12.75">
      <c r="A46" s="3" t="s">
        <v>256</v>
      </c>
      <c r="G46" s="47">
        <v>1140000000.0000002</v>
      </c>
      <c r="H46" t="s">
        <v>257</v>
      </c>
      <c r="I46" t="s">
        <v>258</v>
      </c>
    </row>
    <row r="47" spans="1:11" ht="12.75">
      <c r="A47" s="3" t="s">
        <v>259</v>
      </c>
      <c r="G47" s="47">
        <v>511000000</v>
      </c>
      <c r="H47" t="s">
        <v>260</v>
      </c>
      <c r="K47" t="s">
        <v>261</v>
      </c>
    </row>
    <row r="48" spans="1:9" ht="12.75">
      <c r="A48" s="3" t="s">
        <v>262</v>
      </c>
      <c r="G48" s="48">
        <v>0.0135</v>
      </c>
      <c r="H48" t="s">
        <v>263</v>
      </c>
      <c r="I48" t="s">
        <v>264</v>
      </c>
    </row>
    <row r="49" spans="1:8" ht="12.75">
      <c r="A49" s="3" t="s">
        <v>265</v>
      </c>
      <c r="G49" s="45">
        <f>G47*G48</f>
        <v>6898500</v>
      </c>
      <c r="H49" t="s">
        <v>257</v>
      </c>
    </row>
    <row r="50" spans="1:7" ht="12.75">
      <c r="A50" s="3" t="s">
        <v>266</v>
      </c>
      <c r="G50" s="49">
        <f>G49/G46</f>
        <v>0.006051315789473683</v>
      </c>
    </row>
    <row r="51" spans="1:7" ht="12.75">
      <c r="A51" s="3"/>
      <c r="G51" s="8"/>
    </row>
    <row r="52" spans="1:7" ht="12.75">
      <c r="A52" s="3" t="s">
        <v>267</v>
      </c>
      <c r="G52" s="8"/>
    </row>
    <row r="53" spans="1:8" ht="12.75">
      <c r="A53" s="3" t="s">
        <v>268</v>
      </c>
      <c r="G53" s="50">
        <v>1.0079</v>
      </c>
      <c r="H53" t="s">
        <v>269</v>
      </c>
    </row>
    <row r="54" spans="1:8" ht="12.75">
      <c r="A54" s="3" t="s">
        <v>270</v>
      </c>
      <c r="G54" s="51">
        <v>1.00866501</v>
      </c>
      <c r="H54" t="s">
        <v>269</v>
      </c>
    </row>
    <row r="55" spans="1:8" ht="12.75">
      <c r="A55" s="3" t="s">
        <v>271</v>
      </c>
      <c r="G55" s="51">
        <v>1.00727647</v>
      </c>
      <c r="H55" t="s">
        <v>269</v>
      </c>
    </row>
    <row r="56" spans="1:8" ht="12.75">
      <c r="A56" s="3" t="s">
        <v>272</v>
      </c>
      <c r="G56" s="51">
        <v>0.0005485803</v>
      </c>
      <c r="H56" t="s">
        <v>269</v>
      </c>
    </row>
    <row r="57" spans="1:8" ht="12.75">
      <c r="A57" s="3" t="s">
        <v>273</v>
      </c>
      <c r="G57" s="52">
        <f>G55+G56</f>
        <v>1.0078250503000001</v>
      </c>
      <c r="H57" t="s">
        <v>269</v>
      </c>
    </row>
    <row r="58" spans="1:8" ht="12.75">
      <c r="A58" s="3" t="s">
        <v>274</v>
      </c>
      <c r="G58" s="52">
        <f>SUM(G54:G56)</f>
        <v>2.0164900603</v>
      </c>
      <c r="H58" t="s">
        <v>269</v>
      </c>
    </row>
    <row r="59" spans="1:7" ht="12.75">
      <c r="A59" s="3" t="s">
        <v>275</v>
      </c>
      <c r="G59" s="52"/>
    </row>
    <row r="60" spans="1:7" ht="12.75">
      <c r="A60" s="3"/>
      <c r="G60" s="53"/>
    </row>
    <row r="61" spans="1:7" ht="12.75">
      <c r="A61" s="3" t="s">
        <v>276</v>
      </c>
      <c r="G61" s="53"/>
    </row>
    <row r="62" spans="1:7" ht="12.75">
      <c r="A62" s="3" t="s">
        <v>277</v>
      </c>
      <c r="G62" s="53"/>
    </row>
    <row r="63" spans="1:7" ht="12.75">
      <c r="A63" s="3"/>
      <c r="G63" s="53"/>
    </row>
    <row r="64" spans="1:7" ht="12.75">
      <c r="A64" s="3"/>
      <c r="B64" t="s">
        <v>278</v>
      </c>
      <c r="G64" s="53"/>
    </row>
    <row r="65" spans="1:7" ht="12.75">
      <c r="A65" s="3"/>
      <c r="G65" s="53"/>
    </row>
    <row r="66" spans="1:7" ht="12.75">
      <c r="A66" s="3" t="s">
        <v>279</v>
      </c>
      <c r="G66" s="53"/>
    </row>
    <row r="67" spans="1:7" ht="12.75">
      <c r="A67" s="3"/>
      <c r="G67" s="53"/>
    </row>
    <row r="68" spans="1:7" ht="12.75">
      <c r="A68" s="3"/>
      <c r="B68" t="s">
        <v>280</v>
      </c>
      <c r="G68" s="53"/>
    </row>
    <row r="69" spans="1:7" ht="12.75">
      <c r="A69" s="3"/>
      <c r="G69" s="53"/>
    </row>
    <row r="70" spans="1:8" ht="12.75">
      <c r="A70" s="3" t="s">
        <v>281</v>
      </c>
      <c r="B70" s="54" t="s">
        <v>282</v>
      </c>
      <c r="C70" s="49">
        <f>(G53-G57)/(G58-G57)</f>
        <v>7.43058391604981E-05</v>
      </c>
      <c r="E70" t="s">
        <v>283</v>
      </c>
      <c r="F70" s="55"/>
      <c r="G70" s="53"/>
      <c r="H70" s="56">
        <f>C70/G50</f>
        <v>0.012279286314846394</v>
      </c>
    </row>
    <row r="71" spans="1:7" ht="12.75">
      <c r="A71" s="3"/>
      <c r="B71" s="54"/>
      <c r="C71" s="57"/>
      <c r="G71" s="53"/>
    </row>
    <row r="72" spans="1:11" ht="12.75">
      <c r="A72" s="3" t="s">
        <v>284</v>
      </c>
      <c r="B72" s="54"/>
      <c r="C72" s="57"/>
      <c r="G72" s="53"/>
      <c r="I72" s="54"/>
      <c r="J72" s="58">
        <v>1306</v>
      </c>
      <c r="K72" s="59" t="s">
        <v>285</v>
      </c>
    </row>
    <row r="73" spans="1:11" ht="12.75">
      <c r="A73" s="3" t="s">
        <v>286</v>
      </c>
      <c r="B73" s="60"/>
      <c r="C73" s="49"/>
      <c r="G73" s="61"/>
      <c r="H73" s="3"/>
      <c r="J73" s="62">
        <f>J72/H70</f>
        <v>106357.97280994806</v>
      </c>
      <c r="K73" s="45" t="s">
        <v>285</v>
      </c>
    </row>
    <row r="74" spans="1:8" ht="12.75">
      <c r="A74" s="3" t="s">
        <v>287</v>
      </c>
      <c r="B74" s="60"/>
      <c r="C74" s="49"/>
      <c r="G74" s="62"/>
      <c r="H74" s="45"/>
    </row>
    <row r="75" spans="1:8" ht="12.75">
      <c r="A75" s="3" t="s">
        <v>288</v>
      </c>
      <c r="B75" s="60"/>
      <c r="C75" s="49"/>
      <c r="G75" s="62"/>
      <c r="H75" s="45"/>
    </row>
    <row r="76" spans="1:7" ht="12.75">
      <c r="A76" s="3"/>
      <c r="G76" s="8"/>
    </row>
    <row r="77" ht="12.75">
      <c r="A77" s="2" t="s">
        <v>289</v>
      </c>
    </row>
    <row r="78" spans="1:2" ht="12.75">
      <c r="A78" t="s">
        <v>60</v>
      </c>
      <c r="B78" t="s">
        <v>61</v>
      </c>
    </row>
    <row r="79" ht="12.75">
      <c r="B79" s="4" t="s">
        <v>62</v>
      </c>
    </row>
    <row r="80" ht="12.75">
      <c r="B80" t="s">
        <v>63</v>
      </c>
    </row>
    <row r="81" spans="1:2" ht="12.75">
      <c r="A81" s="3" t="s">
        <v>212</v>
      </c>
      <c r="B81" s="4" t="s">
        <v>213</v>
      </c>
    </row>
    <row r="82" spans="1:2" ht="12.75">
      <c r="A82" t="s">
        <v>290</v>
      </c>
      <c r="B82" s="4" t="s">
        <v>291</v>
      </c>
    </row>
    <row r="83" spans="1:2" ht="12.75">
      <c r="A83" t="s">
        <v>130</v>
      </c>
      <c r="B83" t="s">
        <v>131</v>
      </c>
    </row>
    <row r="84" ht="12.75">
      <c r="B84" t="s">
        <v>132</v>
      </c>
    </row>
    <row r="85" spans="1:2" ht="12.75">
      <c r="A85" t="s">
        <v>292</v>
      </c>
      <c r="B85" t="s">
        <v>293</v>
      </c>
    </row>
    <row r="86" ht="12.75">
      <c r="B86" t="s">
        <v>294</v>
      </c>
    </row>
    <row r="87" spans="1:2" ht="12.75">
      <c r="A87" t="s">
        <v>295</v>
      </c>
      <c r="B87" t="s">
        <v>296</v>
      </c>
    </row>
    <row r="88" ht="12.75">
      <c r="B88" s="45" t="s">
        <v>297</v>
      </c>
    </row>
  </sheetData>
  <sheetProtection selectLockedCells="1" selectUnlockedCells="1"/>
  <hyperlinks>
    <hyperlink ref="B88" r:id="rId1" display=" verfügbar am 27.04.2016 unter http://www.Norbert-Suedland.info/Deutsch/Mathematik/Historik.zip"/>
  </hyperlinks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&amp;LGedruckt am &amp;D&amp;C&amp;"Times New Roman,Fett"&amp;18&amp;A&amp;RSeite &amp;P von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workbookViewId="0" topLeftCell="A1">
      <selection activeCell="A1" sqref="A1"/>
    </sheetView>
  </sheetViews>
  <sheetFormatPr defaultColWidth="11.00390625" defaultRowHeight="15.75"/>
  <cols>
    <col min="1" max="1" width="10.75390625" style="0" customWidth="1"/>
    <col min="2" max="2" width="11.00390625" style="0" customWidth="1"/>
    <col min="3" max="16384" width="10.75390625" style="0" customWidth="1"/>
  </cols>
  <sheetData>
    <row r="1" spans="2:3" ht="12.75">
      <c r="B1" s="1">
        <v>42529</v>
      </c>
      <c r="C1" s="2" t="s">
        <v>298</v>
      </c>
    </row>
    <row r="2" spans="1:4" ht="12.75">
      <c r="A2" t="s">
        <v>1</v>
      </c>
      <c r="B2" s="1">
        <v>42312</v>
      </c>
      <c r="C2" s="1">
        <f>B1</f>
        <v>42529</v>
      </c>
      <c r="D2" t="s">
        <v>2</v>
      </c>
    </row>
    <row r="3" spans="2:3" ht="12.75">
      <c r="B3" s="1"/>
      <c r="C3" s="1"/>
    </row>
    <row r="4" spans="1:3" ht="12.75">
      <c r="A4" s="2" t="s">
        <v>299</v>
      </c>
      <c r="B4" s="1"/>
      <c r="C4" s="1"/>
    </row>
    <row r="5" spans="1:3" ht="12.75">
      <c r="A5" t="s">
        <v>300</v>
      </c>
      <c r="B5" s="1"/>
      <c r="C5" s="1"/>
    </row>
    <row r="6" spans="1:3" ht="12.75">
      <c r="A6" t="s">
        <v>301</v>
      </c>
      <c r="B6" s="1"/>
      <c r="C6" s="1"/>
    </row>
    <row r="7" spans="1:3" ht="12.75">
      <c r="A7" t="s">
        <v>302</v>
      </c>
      <c r="B7" s="1"/>
      <c r="C7" s="1"/>
    </row>
    <row r="8" spans="1:3" ht="12.75">
      <c r="A8" t="s">
        <v>303</v>
      </c>
      <c r="B8" s="1"/>
      <c r="C8" s="1"/>
    </row>
    <row r="9" spans="1:3" ht="12.75">
      <c r="A9" t="s">
        <v>304</v>
      </c>
      <c r="B9" s="1"/>
      <c r="C9" s="1"/>
    </row>
    <row r="10" spans="2:3" ht="12.75">
      <c r="B10" s="1"/>
      <c r="C10" s="1"/>
    </row>
    <row r="11" spans="1:3" ht="12.75">
      <c r="A11" s="3" t="s">
        <v>305</v>
      </c>
      <c r="B11" s="1"/>
      <c r="C11" s="1"/>
    </row>
    <row r="12" spans="1:3" ht="12.75">
      <c r="A12" t="s">
        <v>306</v>
      </c>
      <c r="B12" s="1"/>
      <c r="C12" s="1"/>
    </row>
    <row r="13" spans="2:3" ht="12.75">
      <c r="B13" s="1"/>
      <c r="C13" s="1"/>
    </row>
    <row r="14" spans="1:3" ht="12.75">
      <c r="A14" t="s">
        <v>307</v>
      </c>
      <c r="B14" s="1"/>
      <c r="C14" s="1"/>
    </row>
    <row r="15" spans="1:3" ht="12.75">
      <c r="A15" t="s">
        <v>308</v>
      </c>
      <c r="B15" s="1"/>
      <c r="C15" s="1"/>
    </row>
    <row r="16" spans="1:3" ht="12.75">
      <c r="A16" t="s">
        <v>309</v>
      </c>
      <c r="B16" s="1"/>
      <c r="C16" s="1"/>
    </row>
    <row r="18" ht="12.75">
      <c r="A18" s="2" t="s">
        <v>310</v>
      </c>
    </row>
    <row r="19" ht="12.75">
      <c r="A19" t="s">
        <v>311</v>
      </c>
    </row>
    <row r="20" ht="12.75">
      <c r="A20" t="s">
        <v>312</v>
      </c>
    </row>
    <row r="21" ht="12.75">
      <c r="A21" t="s">
        <v>313</v>
      </c>
    </row>
    <row r="22" ht="12.75">
      <c r="A22" t="s">
        <v>314</v>
      </c>
    </row>
    <row r="24" spans="1:2" ht="12.75">
      <c r="A24" s="4"/>
      <c r="B24" s="4" t="s">
        <v>315</v>
      </c>
    </row>
    <row r="25" spans="1:2" ht="12.75">
      <c r="A25" s="4"/>
      <c r="B25" s="4" t="s">
        <v>316</v>
      </c>
    </row>
    <row r="26" spans="1:2" ht="12.75">
      <c r="A26" s="4"/>
      <c r="B26" s="4" t="s">
        <v>317</v>
      </c>
    </row>
    <row r="27" spans="1:2" ht="12.75">
      <c r="A27" s="4"/>
      <c r="B27" s="4" t="s">
        <v>318</v>
      </c>
    </row>
    <row r="29" ht="12.75">
      <c r="A29" t="s">
        <v>319</v>
      </c>
    </row>
    <row r="30" ht="12.75">
      <c r="A30" t="s">
        <v>320</v>
      </c>
    </row>
    <row r="34" ht="12.75">
      <c r="A34" t="s">
        <v>321</v>
      </c>
    </row>
    <row r="36" spans="1:2" ht="12.75">
      <c r="A36" s="4"/>
      <c r="B36" s="4" t="s">
        <v>322</v>
      </c>
    </row>
    <row r="37" spans="1:2" ht="12.75">
      <c r="A37" s="4"/>
      <c r="B37" s="4" t="s">
        <v>323</v>
      </c>
    </row>
    <row r="38" spans="1:2" ht="12.75">
      <c r="A38" s="4"/>
      <c r="B38" s="4" t="s">
        <v>324</v>
      </c>
    </row>
    <row r="39" spans="1:2" ht="12.75">
      <c r="A39" s="4"/>
      <c r="B39" s="4" t="s">
        <v>325</v>
      </c>
    </row>
    <row r="41" ht="12.75">
      <c r="A41" t="s">
        <v>326</v>
      </c>
    </row>
    <row r="43" ht="12.75">
      <c r="A43" s="2" t="s">
        <v>327</v>
      </c>
    </row>
    <row r="44" ht="12.75">
      <c r="A44" t="s">
        <v>328</v>
      </c>
    </row>
    <row r="45" ht="12.75">
      <c r="A45" t="s">
        <v>329</v>
      </c>
    </row>
    <row r="46" ht="12.75">
      <c r="A46" t="s">
        <v>330</v>
      </c>
    </row>
    <row r="47" ht="12.75">
      <c r="A47" t="s">
        <v>331</v>
      </c>
    </row>
    <row r="49" ht="12.75">
      <c r="A49" t="s">
        <v>332</v>
      </c>
    </row>
    <row r="50" ht="12.75">
      <c r="A50" t="s">
        <v>333</v>
      </c>
    </row>
    <row r="52" ht="12.75">
      <c r="A52" t="s">
        <v>334</v>
      </c>
    </row>
    <row r="53" ht="12.75">
      <c r="A53" t="s">
        <v>335</v>
      </c>
    </row>
    <row r="55" ht="12.75">
      <c r="A55" t="s">
        <v>336</v>
      </c>
    </row>
    <row r="56" ht="12.75">
      <c r="A56" t="s">
        <v>337</v>
      </c>
    </row>
    <row r="57" ht="12.75">
      <c r="A57" t="s">
        <v>338</v>
      </c>
    </row>
    <row r="59" ht="12.75">
      <c r="A59" t="s">
        <v>339</v>
      </c>
    </row>
    <row r="60" ht="12.75">
      <c r="A60" t="s">
        <v>340</v>
      </c>
    </row>
    <row r="61" ht="12.75">
      <c r="A61" t="s">
        <v>341</v>
      </c>
    </row>
    <row r="63" ht="12.75">
      <c r="A63" s="2" t="s">
        <v>342</v>
      </c>
    </row>
    <row r="64" ht="12.75">
      <c r="A64" t="s">
        <v>343</v>
      </c>
    </row>
    <row r="65" ht="12.75">
      <c r="A65" t="s">
        <v>344</v>
      </c>
    </row>
    <row r="66" ht="12.75">
      <c r="A66" t="s">
        <v>345</v>
      </c>
    </row>
    <row r="68" ht="12.75">
      <c r="A68" s="2" t="s">
        <v>346</v>
      </c>
    </row>
    <row r="69" ht="12.75">
      <c r="A69" s="3" t="s">
        <v>347</v>
      </c>
    </row>
    <row r="70" ht="12.75">
      <c r="A70" s="3"/>
    </row>
    <row r="71" spans="1:3" ht="12.75">
      <c r="A71" s="3"/>
      <c r="B71" s="21" t="s">
        <v>348</v>
      </c>
      <c r="C71" t="s">
        <v>349</v>
      </c>
    </row>
    <row r="72" spans="1:4" ht="12.75">
      <c r="A72" s="3"/>
      <c r="B72" s="21">
        <v>1984</v>
      </c>
      <c r="C72" s="3" t="s">
        <v>350</v>
      </c>
      <c r="D72" s="3"/>
    </row>
    <row r="73" spans="1:4" ht="12.75">
      <c r="A73" s="3"/>
      <c r="B73" s="21" t="s">
        <v>351</v>
      </c>
      <c r="C73" s="3" t="s">
        <v>352</v>
      </c>
      <c r="D73" s="3"/>
    </row>
    <row r="74" spans="1:4" ht="12.75">
      <c r="A74" s="3"/>
      <c r="B74" s="21">
        <v>1986</v>
      </c>
      <c r="C74" s="3" t="s">
        <v>353</v>
      </c>
      <c r="D74" s="3"/>
    </row>
    <row r="75" spans="1:4" ht="12.75">
      <c r="A75" s="3"/>
      <c r="B75" s="21">
        <v>1986</v>
      </c>
      <c r="C75" s="3" t="s">
        <v>354</v>
      </c>
      <c r="D75" s="3"/>
    </row>
    <row r="76" spans="1:3" ht="12.75">
      <c r="A76" s="3"/>
      <c r="B76" s="21" t="s">
        <v>355</v>
      </c>
      <c r="C76" s="3" t="s">
        <v>356</v>
      </c>
    </row>
    <row r="77" spans="1:3" ht="12.75">
      <c r="A77" s="3"/>
      <c r="B77" s="21">
        <v>1989</v>
      </c>
      <c r="C77" s="3" t="s">
        <v>357</v>
      </c>
    </row>
    <row r="78" spans="1:3" ht="12.75">
      <c r="A78" s="3"/>
      <c r="B78" s="21">
        <v>1993</v>
      </c>
      <c r="C78" s="3" t="s">
        <v>358</v>
      </c>
    </row>
    <row r="79" spans="1:3" ht="12.75">
      <c r="A79" s="3"/>
      <c r="B79" s="21">
        <v>1994</v>
      </c>
      <c r="C79" s="3" t="s">
        <v>359</v>
      </c>
    </row>
    <row r="80" spans="1:3" ht="12.75">
      <c r="A80" s="3"/>
      <c r="B80" s="21" t="s">
        <v>360</v>
      </c>
      <c r="C80" s="3" t="s">
        <v>361</v>
      </c>
    </row>
    <row r="81" spans="1:3" ht="12.75">
      <c r="A81" s="3"/>
      <c r="B81" s="21" t="s">
        <v>362</v>
      </c>
      <c r="C81" s="3" t="s">
        <v>363</v>
      </c>
    </row>
    <row r="82" spans="1:3" ht="12.75">
      <c r="A82" s="3"/>
      <c r="B82" s="21">
        <v>1999</v>
      </c>
      <c r="C82" s="3" t="s">
        <v>364</v>
      </c>
    </row>
    <row r="83" spans="1:3" ht="12.75">
      <c r="A83" s="3"/>
      <c r="B83" s="21">
        <v>2000</v>
      </c>
      <c r="C83" s="3" t="s">
        <v>365</v>
      </c>
    </row>
    <row r="84" spans="1:3" ht="12.75">
      <c r="A84" s="3"/>
      <c r="B84" s="21" t="s">
        <v>366</v>
      </c>
      <c r="C84" s="3" t="s">
        <v>367</v>
      </c>
    </row>
    <row r="85" spans="1:3" ht="12.75">
      <c r="A85" s="3"/>
      <c r="B85" s="21" t="s">
        <v>368</v>
      </c>
      <c r="C85" s="3" t="s">
        <v>369</v>
      </c>
    </row>
    <row r="86" spans="1:3" ht="12.75">
      <c r="A86" s="3"/>
      <c r="B86" s="21" t="s">
        <v>370</v>
      </c>
      <c r="C86" s="3" t="s">
        <v>371</v>
      </c>
    </row>
    <row r="87" spans="1:3" ht="12.75">
      <c r="A87" s="3"/>
      <c r="B87" s="21">
        <v>2015</v>
      </c>
      <c r="C87" s="3" t="s">
        <v>372</v>
      </c>
    </row>
    <row r="88" spans="1:3" ht="12.75">
      <c r="A88" s="3"/>
      <c r="B88" s="21">
        <v>2015</v>
      </c>
      <c r="C88" s="3" t="s">
        <v>373</v>
      </c>
    </row>
    <row r="89" spans="1:3" ht="12.75">
      <c r="A89" s="3"/>
      <c r="B89" s="21">
        <v>2015</v>
      </c>
      <c r="C89" s="3" t="s">
        <v>374</v>
      </c>
    </row>
    <row r="90" ht="12.75">
      <c r="A90" s="3"/>
    </row>
    <row r="91" ht="12.75">
      <c r="A91" s="2" t="s">
        <v>375</v>
      </c>
    </row>
    <row r="92" spans="1:2" ht="12.75">
      <c r="A92" t="s">
        <v>60</v>
      </c>
      <c r="B92" t="s">
        <v>61</v>
      </c>
    </row>
    <row r="93" ht="12.75">
      <c r="B93" s="4" t="s">
        <v>62</v>
      </c>
    </row>
    <row r="94" ht="12.75">
      <c r="B94" t="s">
        <v>63</v>
      </c>
    </row>
    <row r="95" spans="1:2" ht="12.75">
      <c r="A95" t="s">
        <v>376</v>
      </c>
      <c r="B95" t="s">
        <v>377</v>
      </c>
    </row>
    <row r="96" spans="1:2" ht="12.75">
      <c r="A96" t="s">
        <v>378</v>
      </c>
      <c r="B96" t="s">
        <v>379</v>
      </c>
    </row>
    <row r="97" spans="1:2" ht="12.75">
      <c r="A97" t="s">
        <v>380</v>
      </c>
      <c r="B97" s="4" t="s">
        <v>381</v>
      </c>
    </row>
    <row r="98" spans="1:2" ht="12.75">
      <c r="A98" t="s">
        <v>382</v>
      </c>
      <c r="B98" t="s">
        <v>383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&amp;LGedruckt am &amp;D&amp;C&amp;"Times New Roman,Fett"&amp;18&amp;A&amp;RSeite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Südland</dc:creator>
  <cp:keywords/>
  <dc:description/>
  <cp:lastModifiedBy>Norbert Südland</cp:lastModifiedBy>
  <cp:lastPrinted>2016-11-25T12:07:50Z</cp:lastPrinted>
  <dcterms:created xsi:type="dcterms:W3CDTF">2015-10-26T06:20:37Z</dcterms:created>
  <dcterms:modified xsi:type="dcterms:W3CDTF">2016-11-25T12:22:44Z</dcterms:modified>
  <cp:category/>
  <cp:version/>
  <cp:contentType/>
  <cp:contentStatus/>
  <cp:revision>247</cp:revision>
</cp:coreProperties>
</file>