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1. Base" sheetId="1" r:id="rId1"/>
    <sheet name="2. Réaumur" sheetId="2" r:id="rId2"/>
    <sheet name="3. Biology" sheetId="3" r:id="rId3"/>
    <sheet name="4. Firmament" sheetId="4" r:id="rId4"/>
    <sheet name="5. Genesis Flood" sheetId="5" r:id="rId5"/>
  </sheets>
  <definedNames>
    <definedName name="Excel_BuiltIn_Print_Titles" localSheetId="1">('2. Réaumur'!$B$1:$J$65532,'2. Réaumur'!$B$45:$IV$45)</definedName>
  </definedNames>
  <calcPr fullCalcOnLoad="1"/>
</workbook>
</file>

<file path=xl/sharedStrings.xml><?xml version="1.0" encoding="utf-8"?>
<sst xmlns="http://schemas.openxmlformats.org/spreadsheetml/2006/main" count="423" uniqueCount="383">
  <si>
    <t>Base of Scientific Argumentation</t>
  </si>
  <si>
    <t>Handling:</t>
  </si>
  <si>
    <t>Norbert Südland, D-73431 Aalen. Germany</t>
  </si>
  <si>
    <t>1.1. Bible Citation</t>
  </si>
  <si>
    <t>The apostle Paul writes to the Corinthians (1 Corinthians 3:11):</t>
  </si>
  <si>
    <t>For other foundation can no man lay</t>
  </si>
  <si>
    <t>than that is laid, which is Jesus Christ.</t>
  </si>
  <si>
    <t>1.2. Interpretation</t>
  </si>
  <si>
    <t>No philosophy starts at zero, rather the whole creation is considered to be given.</t>
  </si>
  <si>
    <t>Due to the testimony of the Holy Scripture, the whole creation stands by God's word, when he speaks, it is done (Psalm 33:6-9).</t>
  </si>
  <si>
    <t>Due to Christian tradition, Jesus Christ is God's word, which came from heaven and was made flesh (John 1:1-18).</t>
  </si>
  <si>
    <t>In this sense, the cited text of the apostle Paul to the Corinthians can be understood.</t>
  </si>
  <si>
    <t>1.3. Application</t>
  </si>
  <si>
    <t>Jesus Christ teaches in his mountain sermon, that on the earth mainly the Mosaic law is valid (St. Matthew 5:17-19).</t>
  </si>
  <si>
    <t>Thus, we find the base of quality assurance also already at Moses (Deuteronomy 19:15):</t>
  </si>
  <si>
    <t>One witness shall not rise up against a man for any iniquity, or for any sin,</t>
  </si>
  <si>
    <t xml:space="preserve"> in any sin that he sinneth, at the mouth of two witnesses,</t>
  </si>
  <si>
    <t xml:space="preserve"> or at the mouth of three witnesses, shall the matter be established.</t>
  </si>
  <si>
    <t>Within the Holy Bible, this argumentation concept is repeated by Jesus (St. Matthew 18:16) and Paul (2 Corinthians 13:1).</t>
  </si>
  <si>
    <t>Since also the Holy Bible can be considered to be a single source, the search for further sources is sensible.</t>
  </si>
  <si>
    <t>1.4. Confirmation from China and Japan</t>
  </si>
  <si>
    <t>In the Chinese characters, an independent version of this argumentation concept has been established:</t>
  </si>
  <si>
    <t>Letter</t>
  </si>
  <si>
    <t>Chinese</t>
  </si>
  <si>
    <t>[1924Rüd]</t>
  </si>
  <si>
    <t>Japanese</t>
  </si>
  <si>
    <t>[1994Had]</t>
  </si>
  <si>
    <t>English</t>
  </si>
  <si>
    <t>HTML</t>
  </si>
  <si>
    <t>品</t>
  </si>
  <si>
    <t>pin3</t>
  </si>
  <si>
    <t>Number 4321</t>
  </si>
  <si>
    <t>HIN; shina</t>
  </si>
  <si>
    <t>Number 230</t>
  </si>
  <si>
    <t>thing; ware; quality</t>
  </si>
  <si>
    <t>&amp;#21697;</t>
  </si>
  <si>
    <t>是</t>
  </si>
  <si>
    <t>shi4</t>
  </si>
  <si>
    <t>Number 4539</t>
  </si>
  <si>
    <t>ZE</t>
  </si>
  <si>
    <t>Number 1591</t>
  </si>
  <si>
    <t>to be; correct; right(eous); true(ly)</t>
  </si>
  <si>
    <t>&amp;#26159;</t>
  </si>
  <si>
    <t>三</t>
  </si>
  <si>
    <t>san1</t>
  </si>
  <si>
    <t>Number 4382</t>
  </si>
  <si>
    <t>SAN; mit(su)</t>
  </si>
  <si>
    <t>Number 4</t>
  </si>
  <si>
    <t>three</t>
  </si>
  <si>
    <t>&amp;#19977;</t>
  </si>
  <si>
    <t>口</t>
  </si>
  <si>
    <t>kou3</t>
  </si>
  <si>
    <t>Number 3243</t>
  </si>
  <si>
    <t>KO, KU; kuchi</t>
  </si>
  <si>
    <t>Number 54</t>
  </si>
  <si>
    <t>mouth</t>
  </si>
  <si>
    <t>&amp;#21475;</t>
  </si>
  <si>
    <t>This means, that any correct thing is based on at least two independent witness statements, each human is a single witness only.</t>
  </si>
  <si>
    <t>For quality assurance, the Chinese approach with three witnesses is useful, thus the application will not lead to damage.</t>
  </si>
  <si>
    <t>1.5. References</t>
  </si>
  <si>
    <r>
      <t xml:space="preserve">(Werner) Rüdenberg: </t>
    </r>
    <r>
      <rPr>
        <i/>
        <sz val="12"/>
        <rFont val="Times New Roman"/>
        <family val="1"/>
      </rPr>
      <t>Chinesisch-deutsches Wörterbuch</t>
    </r>
    <r>
      <rPr>
        <sz val="12"/>
        <rFont val="Times New Roman"/>
        <family val="1"/>
      </rPr>
      <t>, L. Friedrichsen &amp; Co., Hamburg, (1924)</t>
    </r>
  </si>
  <si>
    <t>[1994AV]</t>
  </si>
  <si>
    <r>
      <t xml:space="preserve">King (James): </t>
    </r>
    <r>
      <rPr>
        <i/>
        <sz val="12"/>
        <rFont val="Times New Roman"/>
        <family val="1"/>
      </rPr>
      <t>Authorized King James Version of the Holy Bible</t>
    </r>
    <r>
      <rPr>
        <sz val="12"/>
        <rFont val="Times New Roman"/>
        <family val="1"/>
      </rPr>
      <t>, Oxford University Press, (1994)</t>
    </r>
  </si>
  <si>
    <r>
      <t xml:space="preserve">(Wolfgang) Hadamitzky: </t>
    </r>
    <r>
      <rPr>
        <i/>
        <sz val="12"/>
        <rFont val="Times New Roman"/>
        <family val="1"/>
      </rPr>
      <t>Langenscheidts Handbuch und Lexikon der japanischen Schrift, Kanji und Kana</t>
    </r>
    <r>
      <rPr>
        <sz val="12"/>
        <rFont val="Times New Roman"/>
        <family val="1"/>
      </rPr>
      <t>,</t>
    </r>
  </si>
  <si>
    <t xml:space="preserve"> Langenscheidt, Berlin, München, Wien, Zürich, New York, (1994)</t>
  </si>
  <si>
    <t>The Temperature Scale by Réaumur</t>
  </si>
  <si>
    <t>Norbert Südland, D-73431 Aalen, Germany</t>
  </si>
  <si>
    <t>2.1. History</t>
  </si>
  <si>
    <t>Within the memory of man, the temperature is estimated by skin contact in heat degrees and cold degrees ([1989Hoh], [1993Wink]).</t>
  </si>
  <si>
    <t>Especially in the Alps, this skill is yet important for survival, thermometers are not always available.</t>
  </si>
  <si>
    <t>This knowledge is already trained with the childs, and it is passed on from generation to generation.</t>
  </si>
  <si>
    <t>The heat degrees are above the freezing-point of water, the cold degrees below.</t>
  </si>
  <si>
    <t>In Europe, this scale is older than number zero, because there are positive heat degrees, the freezing-point, and positive cold degrees only.</t>
  </si>
  <si>
    <t>Already in the year 1730, the French natural scientist René-Antoine Réaumur published a measuring concept for temperature, which took into</t>
  </si>
  <si>
    <t xml:space="preserve"> consideration these heat and cold degrees of traditional craftsmen and introduced number zero.</t>
  </si>
  <si>
    <t>Until today, Réaumur's scale is used for traditional cheese manufacturing ([1983herd]).</t>
  </si>
  <si>
    <t>Also hat hosts and Alpine mountain guides furtheron use Réaumur's scale ([1989Hoh], [1993Wink]).</t>
  </si>
  <si>
    <t>Plain land Tirolians with Celsius' scale in the Alpes are considered to be sniveling, when estimating cold degrees.</t>
  </si>
  <si>
    <t>Réaumur has layed down the following:</t>
  </si>
  <si>
    <t>0 °Ré</t>
  </si>
  <si>
    <t>0 °C</t>
  </si>
  <si>
    <t>freezing-point of water at 101325 Pa</t>
  </si>
  <si>
    <t>80 °Ré</t>
  </si>
  <si>
    <t>100 °C</t>
  </si>
  <si>
    <t>boiling-point of water at 101325 Pa</t>
  </si>
  <si>
    <t>2.2. Conversion</t>
  </si>
  <si>
    <t>Therefore, the temperature conversion from °C into °Ré is quite easy:</t>
  </si>
  <si>
    <t>Result</t>
  </si>
  <si>
    <t>Factor</t>
  </si>
  <si>
    <t>To be Converted</t>
  </si>
  <si>
    <t>°Ré</t>
  </si>
  <si>
    <t>4 / 5 · Celsius value</t>
  </si>
  <si>
    <t>°C</t>
  </si>
  <si>
    <t>5 / 4 · Réaumur value</t>
  </si>
  <si>
    <t>2.3. Statement of Réaumur's Scale</t>
  </si>
  <si>
    <t>At the Alpine pastures time has halted, therefore there not only the original tune of Alpine horns, but also the original temperature scale</t>
  </si>
  <si>
    <t xml:space="preserve"> can be found.</t>
  </si>
  <si>
    <t>Celsius correctly understood, that originally water boiled at 100 °Ré = 125 °C.</t>
  </si>
  <si>
    <t>Due to Deuteronomy 19:14, by Celsius' scale tradition is violated, which offends against the Mosaic law.</t>
  </si>
  <si>
    <t>Due to national laws, which influence Europe since the French revolution (1789), Réaumur's scale is considered to be obsolete.</t>
  </si>
  <si>
    <t>2.4. The Original Air Pressure</t>
  </si>
  <si>
    <t>The evaluation of Réaumur's scale yields an original air pressure in paradise, which deviates from today's value.</t>
  </si>
  <si>
    <t>The apostle Peter calls the assumption of unchanged living conditions since creation to be mocking (2 Peter 3:3-4).</t>
  </si>
  <si>
    <t>Before anything can be calculated on this, first measured data on steam pressure of water is needed.</t>
  </si>
  <si>
    <t>Steam pressure is the pressure, under which water is boiling at a given temperature (boiling-point shifting).</t>
  </si>
  <si>
    <t>The following table (left hand side) is found on this in a chemistry textbook ([1987MM], table 10.1, page 144):</t>
  </si>
  <si>
    <t>The following table (right hand side) is found in a physics handbook ([1998Stö], tables 23.8/5 and 23.8/6, page 736-737):</t>
  </si>
  <si>
    <t>T / [ °Ré ]</t>
  </si>
  <si>
    <t>T / [ °C ]</t>
  </si>
  <si>
    <t>p / [ Torr ]</t>
  </si>
  <si>
    <t>p / [ bar ]</t>
  </si>
  <si>
    <t>T / [ °Ré ]</t>
  </si>
  <si>
    <t>T / [ °C ]</t>
  </si>
  <si>
    <t>p / [ Torr ]</t>
  </si>
  <si>
    <t>p / [ bar ]</t>
  </si>
  <si>
    <r>
      <t>Table 2.1:</t>
    </r>
    <r>
      <rPr>
        <sz val="12"/>
        <rFont val="Times New Roman"/>
        <family val="1"/>
      </rPr>
      <t xml:space="preserve"> Boiling Pressure of Water</t>
    </r>
  </si>
  <si>
    <r>
      <t>Table 2.2:</t>
    </r>
    <r>
      <rPr>
        <sz val="12"/>
        <rFont val="Times New Roman"/>
        <family val="1"/>
      </rPr>
      <t xml:space="preserve"> Boiling Pressure of Wasser</t>
    </r>
  </si>
  <si>
    <t>From both tables can be seen, that water needs more than 2 bar pressure to boil at 100 °Ré.</t>
  </si>
  <si>
    <t>Thus, this is the very statement of Réaumur's scale, that there were more than 2 bar air pressure in paradise.</t>
  </si>
  <si>
    <t>Therefore, Papin's pressure cooking-pot (also called rapid cooking-pot or Sicomatic) produces paradisiac conditions.</t>
  </si>
  <si>
    <t>2.5. Figure</t>
  </si>
  <si>
    <t>Here, a figure is very clear, if the temperature is drawn in heat degrees due to Réaumur and the pressure in bar:</t>
  </si>
  <si>
    <t>Figure 2.1: Boiling Pressure of Water</t>
  </si>
  <si>
    <t>2.6. Evaluation</t>
  </si>
  <si>
    <t>From figure 2.1 is read a boiling pressure for 100 °Ré (125 °C) between 2,3 bar (1748 Torr) and 2,4 bar (1824 Torr).</t>
  </si>
  <si>
    <t>Thus, within the memory of man is handed down, that in paradise there was more than the double air pressure of today.</t>
  </si>
  <si>
    <t>2.7. References</t>
  </si>
  <si>
    <t>[1983herd]</t>
  </si>
  <si>
    <r>
      <t xml:space="preserve">Alpine herdsman at work: </t>
    </r>
    <r>
      <rPr>
        <i/>
        <sz val="12"/>
        <rFont val="Times New Roman"/>
        <family val="1"/>
      </rPr>
      <t>personal statement to the author</t>
    </r>
    <r>
      <rPr>
        <sz val="12"/>
        <rFont val="Times New Roman"/>
        <family val="1"/>
      </rPr>
      <t>, Alpine pasture Chumi near Adelboden, (1983)</t>
    </r>
  </si>
  <si>
    <t>[1987MM]</t>
  </si>
  <si>
    <r>
      <t xml:space="preserve">(Charles E.) Mortimer, (Ulrich) Müller: </t>
    </r>
    <r>
      <rPr>
        <i/>
        <sz val="12"/>
        <rFont val="Times New Roman"/>
        <family val="1"/>
      </rPr>
      <t>Chemie – Das Basiswissen der Chemie – Mit Übungsaufgaben</t>
    </r>
    <r>
      <rPr>
        <sz val="12"/>
        <rFont val="Times New Roman"/>
        <family val="1"/>
      </rPr>
      <t>,</t>
    </r>
  </si>
  <si>
    <r>
      <t xml:space="preserve"> Georg Thieme Verlag, Stuttgart, New York, 5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completely new revised and expanded edition, (1987)</t>
    </r>
  </si>
  <si>
    <t>[1989Hoh]</t>
  </si>
  <si>
    <r>
      <t xml:space="preserve">(Christian) Hohenegger: </t>
    </r>
    <r>
      <rPr>
        <i/>
        <sz val="12"/>
        <rFont val="Times New Roman"/>
        <family val="1"/>
      </rPr>
      <t>personal statement to the author</t>
    </r>
    <r>
      <rPr>
        <sz val="12"/>
        <rFont val="Times New Roman"/>
        <family val="1"/>
      </rPr>
      <t>, Weißkugelhütte near Melag, (1989)</t>
    </r>
  </si>
  <si>
    <t>[1993Wink]</t>
  </si>
  <si>
    <r>
      <t xml:space="preserve">(Lambert) and (Helene) Winkler: </t>
    </r>
    <r>
      <rPr>
        <i/>
        <sz val="12"/>
        <rFont val="Times New Roman"/>
        <family val="1"/>
      </rPr>
      <t>personal statement to the author</t>
    </r>
    <r>
      <rPr>
        <sz val="12"/>
        <rFont val="Times New Roman"/>
        <family val="1"/>
      </rPr>
      <t>, Neue Pforzheimer Hütte in Sellrain, (1993)</t>
    </r>
  </si>
  <si>
    <t>[1998Stö]</t>
  </si>
  <si>
    <r>
      <t xml:space="preserve">(Horst) Stöcker: </t>
    </r>
    <r>
      <rPr>
        <i/>
        <sz val="12"/>
        <rFont val="Times New Roman"/>
        <family val="1"/>
      </rPr>
      <t>Taschenbuch der Physik</t>
    </r>
    <r>
      <rPr>
        <sz val="12"/>
        <rFont val="Times New Roman"/>
        <family val="1"/>
      </rPr>
      <t>, Verlag Harri Deutsch, Thun and Frankfurt am Main, 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edition, (1998)</t>
    </r>
  </si>
  <si>
    <t>Optimum Depth for Diving Sports</t>
  </si>
  <si>
    <t>3.1. Introduction</t>
  </si>
  <si>
    <t>Who want to find out, to which air pressure humans are adapted in optimum, the same should search for the optimum diving depth.</t>
  </si>
  <si>
    <t>There is a water depth, at which man receives best well-being:</t>
  </si>
  <si>
    <t>Above this water depth, the organism lacks of oxygen.</t>
  </si>
  <si>
    <t>Below this water depth, compressed air is not optimum to be breathed, but more and more an oxygen-helium mixture.</t>
  </si>
  <si>
    <t>The oxygene-helium mixture can be understood via Graham's effusion law ([1987MM], chapter 10.8, page 145-146).</t>
  </si>
  <si>
    <t>3.2. What Divers Say</t>
  </si>
  <si>
    <t>A diver found the water depth of 13,5 m to be optimum, there he gets best well-being ([2015Horst]).</t>
  </si>
  <si>
    <t>This water depth also is recommended, if a diver has ascended rapidly from great depth and enough air is available there.</t>
  </si>
  <si>
    <t>This means, that in 13,5 m water depth human organism can be regenerated most easily.</t>
  </si>
  <si>
    <t>Meanwhile there are several therapists, which teat persons with shortness of breath at about 2 bar absolute pressure within pressure chambers.</t>
  </si>
  <si>
    <t>3.3. Hydrostatic Pressure</t>
  </si>
  <si>
    <t>Hydrostatic pressure is caused by the weight of the burden above, which above the considered location is pulled by the earth.</t>
  </si>
  <si>
    <t>The following is valid to be calculated for incompressible fluids, to which also water belongs in good approximation:</t>
  </si>
  <si>
    <t>Δp = ρ · g · Δh</t>
  </si>
  <si>
    <t>with:</t>
  </si>
  <si>
    <t>Δp</t>
  </si>
  <si>
    <t>pressure difference by hydrostatic pressure</t>
  </si>
  <si>
    <t>ρ</t>
  </si>
  <si>
    <t>density of sea water at 20 °Ré = 25 °C ([2016wiki], cathword: Salzwasser on 26.04.2016) ρ = 1,025 g/cm³ = 1025 kg/m³</t>
  </si>
  <si>
    <t>g</t>
  </si>
  <si>
    <r>
      <t xml:space="preserve">gravitation acceleration on earth ([1970Frank], volume </t>
    </r>
    <r>
      <rPr>
        <b/>
        <sz val="12"/>
        <rFont val="Times New Roman"/>
        <family val="1"/>
      </rPr>
      <t>3</t>
    </r>
    <r>
      <rPr>
        <sz val="12"/>
        <rFont val="Times New Roman"/>
        <family val="1"/>
      </rPr>
      <t xml:space="preserve">, cathword: </t>
    </r>
    <r>
      <rPr>
        <i/>
        <sz val="12"/>
        <rFont val="Times New Roman"/>
        <family val="1"/>
      </rPr>
      <t>Fallbeschleunigung</t>
    </r>
    <r>
      <rPr>
        <sz val="12"/>
        <rFont val="Times New Roman"/>
        <family val="1"/>
      </rPr>
      <t>, page 81) g = 9,80665 m/s²</t>
    </r>
  </si>
  <si>
    <t>Δh</t>
  </si>
  <si>
    <t>water depth, here Δh = 13,5 m</t>
  </si>
  <si>
    <r>
      <t>p</t>
    </r>
    <r>
      <rPr>
        <vertAlign val="subscript"/>
        <sz val="12"/>
        <rFont val="Times New Roman"/>
        <family val="1"/>
      </rPr>
      <t>0</t>
    </r>
  </si>
  <si>
    <r>
      <t>air pressure above the water, at sea level in average ([1987MM], chapter 10.3, page 138): p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1,01325 bar</t>
    </r>
  </si>
  <si>
    <t>Σp</t>
  </si>
  <si>
    <r>
      <t>pressure sum of hydrostatic pressure difference Δp and air pressure p</t>
    </r>
    <r>
      <rPr>
        <vertAlign val="subscript"/>
        <sz val="12"/>
        <rFont val="Times New Roman"/>
        <family val="1"/>
      </rPr>
      <t>0</t>
    </r>
  </si>
  <si>
    <t>h a.nn</t>
  </si>
  <si>
    <t>height of the location above normal null, the average sea level</t>
  </si>
  <si>
    <t>This yields the following pressure increase to air pressure in dependence to water density and geografic latitude:</t>
  </si>
  <si>
    <t>latitude / [ ° ]</t>
  </si>
  <si>
    <t>h a.nn / [m]</t>
  </si>
  <si>
    <r>
      <t>p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/ [ N/m² ]</t>
    </r>
  </si>
  <si>
    <t>ρ / [ kg/m³ ]</t>
  </si>
  <si>
    <t>Δh / [ m ]</t>
  </si>
  <si>
    <t>g / [ m/s² ]</t>
  </si>
  <si>
    <t>Δp / [ N/m² ]</t>
  </si>
  <si>
    <t>Δp / [ bar ]</t>
  </si>
  <si>
    <t>Σp / [ N/m² ]</t>
  </si>
  <si>
    <t>Σp / [ bar ]</t>
  </si>
  <si>
    <r>
      <t>Table 3.1:</t>
    </r>
    <r>
      <rPr>
        <sz val="12"/>
        <rFont val="Times New Roman"/>
        <family val="1"/>
      </rPr>
      <t xml:space="preserve"> Calculation (</t>
    </r>
    <r>
      <rPr>
        <sz val="12"/>
        <color indexed="12"/>
        <rFont val="Times New Roman"/>
        <family val="1"/>
      </rPr>
      <t>blue</t>
    </r>
    <r>
      <rPr>
        <sz val="12"/>
        <rFont val="Times New Roman"/>
        <family val="1"/>
      </rPr>
      <t>) of Optimum Pressure from Measured Data (</t>
    </r>
    <r>
      <rPr>
        <b/>
        <sz val="12"/>
        <color indexed="10"/>
        <rFont val="Times New Roman"/>
        <family val="1"/>
      </rPr>
      <t>red and bold</t>
    </r>
    <r>
      <rPr>
        <sz val="12"/>
        <rFont val="Times New Roman"/>
        <family val="1"/>
      </rPr>
      <t>)</t>
    </r>
  </si>
  <si>
    <t>The following is valid for force unit:</t>
  </si>
  <si>
    <t>1 N = 1 kg·m/s²</t>
  </si>
  <si>
    <t>The density of sea water is little above the one of pure water.</t>
  </si>
  <si>
    <t>There is possibility to complete table 3.1 by measured data from further, reported diving actions.</t>
  </si>
  <si>
    <t>Thus divers and clients of pressure chambers prove, that humans are adapted in optimum to 2,3 bar until 2,4 bar air pressure.</t>
  </si>
  <si>
    <t>This is just the air pressure, which is handed down for paradise within the memory of man via the heat degrees.</t>
  </si>
  <si>
    <t>The higher air pressure may yield possible understanding to the long age information in Genesis 5 of barely 1000 years.</t>
  </si>
  <si>
    <t>The theologic understanding of it is based on the fact, that 1 day for God is like 1000 years (2 Peter 3:8), and he had said to Adam (Genesis 2:17):</t>
  </si>
  <si>
    <t>But of the tree of the knowledge of good and evil, thou shalt not eat of it;</t>
  </si>
  <si>
    <t xml:space="preserve"> for in the day that thou eatest thereof thou shalt surely die.</t>
  </si>
  <si>
    <t>Due to the available tradition, Adam reached 1000 – 70 = 930 years (Genesis 5:5), Noah reached 1000 – 50 = 950 years (Genesis 9:29).</t>
  </si>
  <si>
    <t>There is also evidence from palaeobiology, that big, petrified insects had a higher oxygen partition in air ([2007Ham]), which does not mean burning</t>
  </si>
  <si>
    <t xml:space="preserve"> danger for higher air pressure.</t>
  </si>
  <si>
    <t>3.4. Why could Icarus Fly?</t>
  </si>
  <si>
    <t>Independently to the Holy Bible, the Ilias has been handed down by the Greek poet Homer. In the Ilias or another source of Greek</t>
  </si>
  <si>
    <r>
      <t xml:space="preserve"> mythology is reported on Icarus. Icarus could fly like a bird by self-made wings ([1953VEB], cathword </t>
    </r>
    <r>
      <rPr>
        <i/>
        <sz val="12"/>
        <rFont val="Times New Roman"/>
        <family val="1"/>
      </rPr>
      <t>„Dädalus“</t>
    </r>
    <r>
      <rPr>
        <sz val="12"/>
        <rFont val="Times New Roman"/>
        <family val="1"/>
      </rPr>
      <t>, page 178).</t>
    </r>
  </si>
  <si>
    <r>
      <t xml:space="preserve">Therefore, for a physicist the problem is, at which air pressure this happened, because the </t>
    </r>
    <r>
      <rPr>
        <i/>
        <sz val="12"/>
        <rFont val="Times New Roman"/>
        <family val="1"/>
      </rPr>
      <t>taylor of Ulm</t>
    </r>
    <r>
      <rPr>
        <sz val="12"/>
        <rFont val="Times New Roman"/>
        <family val="1"/>
      </rPr>
      <t xml:space="preserve"> did not manage it in 1811, but</t>
    </r>
  </si>
  <si>
    <r>
      <t xml:space="preserve"> flew by gliding flight with his self-made wings into the Danube ([2016wiki], catchword „</t>
    </r>
    <r>
      <rPr>
        <i/>
        <sz val="12"/>
        <rFont val="Times New Roman"/>
        <family val="1"/>
      </rPr>
      <t>Albrecht Ludwig Berblinger</t>
    </r>
    <r>
      <rPr>
        <sz val="12"/>
        <rFont val="Times New Roman"/>
        <family val="1"/>
      </rPr>
      <t>“ on 06/08/2016).</t>
    </r>
  </si>
  <si>
    <t>Also the ostrich bird cannot fly today, though it is a bird and has got wings.</t>
  </si>
  <si>
    <t>In Senckenberg museum in Frankfurt at Main, flying saurians are exhibited with about 10 m span, which could fly.</t>
  </si>
  <si>
    <t>Figure 3.1: Flying Saurian with about 10 m Span</t>
  </si>
  <si>
    <t>Source proof: Norbert Südland, Senckenberg museum, (2015)</t>
  </si>
  <si>
    <t>Increased air pressure causes, that more oxygen is transported per breath to the lung, thus more staying power is resulting.</t>
  </si>
  <si>
    <t>Furthermore, increased air pressure causes, that a wing movement produces more buoyancy in air, thus the flyer can better lift.</t>
  </si>
  <si>
    <t>3.5. Open Questions</t>
  </si>
  <si>
    <t>Because of necessary corrections in stream physics, there is difficulty to calculate real flying properties of a flyer.</t>
  </si>
  <si>
    <r>
      <t xml:space="preserve">Physics furtheron is a building site: </t>
    </r>
    <r>
      <rPr>
        <i/>
        <sz val="12"/>
        <rFont val="Times New Roman"/>
        <family val="1"/>
      </rPr>
      <t>Enter at own danger!</t>
    </r>
  </si>
  <si>
    <t>Therefore, time and again there are corrections of calculation errors, which now and then are more than 100 years old.</t>
  </si>
  <si>
    <t>The Mosaic argumentation concept helps to hold survey of this within the multiple correction possibilities.</t>
  </si>
  <si>
    <t>3.6. References</t>
  </si>
  <si>
    <t>[1953VEB]</t>
  </si>
  <si>
    <r>
      <t>Lexikon A-Z in einem Band</t>
    </r>
    <r>
      <rPr>
        <sz val="12"/>
        <rFont val="Times New Roman"/>
        <family val="1"/>
      </rPr>
      <t>, VEB bibliographic institute, Leipzig, (1953)</t>
    </r>
  </si>
  <si>
    <t>[1970Frank]</t>
  </si>
  <si>
    <r>
      <t>(Hermann) Franke:</t>
    </r>
    <r>
      <rPr>
        <i/>
        <sz val="12"/>
        <rFont val="Times New Roman"/>
        <family val="1"/>
      </rPr>
      <t xml:space="preserve"> dtv-Lexikon der Physik</t>
    </r>
    <r>
      <rPr>
        <sz val="12"/>
        <rFont val="Times New Roman"/>
        <family val="1"/>
      </rPr>
      <t>, Deutscher Taschenbuch Verlag, München, (1970)</t>
    </r>
  </si>
  <si>
    <t>[2007Ham]</t>
  </si>
  <si>
    <r>
      <t xml:space="preserve">(Hope) Hamashige: </t>
    </r>
    <r>
      <rPr>
        <i/>
        <sz val="12"/>
        <rFont val="Times New Roman"/>
        <family val="1"/>
      </rPr>
      <t>Giant Bugs a Thing of the Past, Study Suggests</t>
    </r>
    <r>
      <rPr>
        <sz val="12"/>
        <rFont val="Times New Roman"/>
        <family val="1"/>
      </rPr>
      <t>, national geographic, (2007)</t>
    </r>
  </si>
  <si>
    <t>http://news.nationalgeographic.com/news/2007/07/070730-giant-insects.html</t>
  </si>
  <si>
    <t>[2015Horst]</t>
  </si>
  <si>
    <r>
      <t xml:space="preserve">(Jonas Christian) Horst: </t>
    </r>
    <r>
      <rPr>
        <i/>
        <sz val="12"/>
        <rFont val="Times New Roman"/>
        <family val="1"/>
      </rPr>
      <t>personal statement to the author</t>
    </r>
    <r>
      <rPr>
        <sz val="12"/>
        <rFont val="Times New Roman"/>
        <family val="1"/>
      </rPr>
      <t>, Mittelrot, (2015)</t>
    </r>
  </si>
  <si>
    <t>[2016wiki]</t>
  </si>
  <si>
    <t>Wikipedia, (2016): https://de.wikipedia.org</t>
  </si>
  <si>
    <t>Firmament</t>
  </si>
  <si>
    <t>4.1. Citation from Creation Report</t>
  </si>
  <si>
    <t>Genesis 1:6-8 due to [1994AV]</t>
  </si>
  <si>
    <t>6. And God said, Let there be a firmament in the midst of the waters, and let it divide the waters from the waters.</t>
  </si>
  <si>
    <t>7. And God made the firmament, and divided the waters which were under the firmament from the waters which</t>
  </si>
  <si>
    <t xml:space="preserve"> were above the firmament: and it was so.</t>
  </si>
  <si>
    <t>8. And God called the firmament heaven. And the evening and the morning were the second day.</t>
  </si>
  <si>
    <r>
      <t xml:space="preserve">The word </t>
    </r>
    <r>
      <rPr>
        <i/>
        <sz val="12"/>
        <rFont val="Times New Roman"/>
        <family val="1"/>
      </rPr>
      <t>firmament</t>
    </r>
    <r>
      <rPr>
        <sz val="12"/>
        <rFont val="Times New Roman"/>
        <family val="1"/>
      </rPr>
      <t xml:space="preserve"> often is translated by </t>
    </r>
    <r>
      <rPr>
        <i/>
        <sz val="12"/>
        <rFont val="Times New Roman"/>
        <family val="1"/>
      </rPr>
      <t>firmament</t>
    </r>
    <r>
      <rPr>
        <sz val="12"/>
        <rFont val="Times New Roman"/>
        <family val="1"/>
      </rPr>
      <t>.</t>
    </r>
  </si>
  <si>
    <t>Therefore, this understanding problem cannot be solved by linguistic methods.</t>
  </si>
  <si>
    <t>4.2. Citation of the Jewish Historian Josephus</t>
  </si>
  <si>
    <r>
      <t xml:space="preserve">The following passage is found at Flavius Josephus ([1994Mai], volume </t>
    </r>
    <r>
      <rPr>
        <b/>
        <sz val="12"/>
        <rFont val="Times New Roman"/>
        <family val="1"/>
      </rPr>
      <t>I Jüdische Altertümer = Jewish Antiquities</t>
    </r>
    <r>
      <rPr>
        <sz val="12"/>
        <rFont val="Times New Roman"/>
        <family val="1"/>
      </rPr>
      <t>, A 1,27ff, page 18):</t>
    </r>
  </si>
  <si>
    <t>Am Anfang schuf Gott den Himmel und die Erde. …</t>
  </si>
  <si>
    <t>Am zweiten Tag stellte er den Himmel über die Welt, umgab ihn mit Eis und machte ihn zum Nutzen der Erde feucht</t>
  </si>
  <si>
    <t xml:space="preserve"> und regnerisch.</t>
  </si>
  <si>
    <t>In the beginning God created the heaven and the earth. …</t>
  </si>
  <si>
    <t>In the second day he put the heaven over the world, covered it by ice and made it humid and rainy for use of the earth.</t>
  </si>
  <si>
    <t>Flavius Josephus interprets the Mosaic text in such a way, that the waters above the „firmament“ were ice, else they would have fallen to the earth.</t>
  </si>
  <si>
    <t>A permanent, stable fixation („firmament“) of air no man could imagine for centuries.</t>
  </si>
  <si>
    <t>This state stresses the phenomenon, that in the revealed word of God facts are mentioned, which were unknown in former times.</t>
  </si>
  <si>
    <t>Who does not believe in the existence of God, the same shall wonder about the amazing information density of God's word being handed down.</t>
  </si>
  <si>
    <t>4.3. Physical Interpretation</t>
  </si>
  <si>
    <t>Not before 1654, this is 120 years after Luther's first edition of the whole Holy Scripture in German, Otto von Guericke demontrated in a</t>
  </si>
  <si>
    <t xml:space="preserve"> public experiment at the market place of Magdeburg, how many forces result from air pressure.</t>
  </si>
  <si>
    <r>
      <t xml:space="preserve"> ([1953VEB], catchwords: </t>
    </r>
    <r>
      <rPr>
        <i/>
        <sz val="12"/>
        <rFont val="Times New Roman"/>
        <family val="1"/>
      </rPr>
      <t>Guericke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Magdeburger Halbkugeln</t>
    </r>
    <r>
      <rPr>
        <sz val="12"/>
        <rFont val="Times New Roman"/>
        <family val="1"/>
      </rPr>
      <t>, page 389 and 618).</t>
    </r>
  </si>
  <si>
    <r>
      <t xml:space="preserve">Now, with knowledge of this public experiment, one can consider a </t>
    </r>
    <r>
      <rPr>
        <i/>
        <sz val="12"/>
        <rFont val="Times New Roman"/>
        <family val="1"/>
      </rPr>
      <t>stable</t>
    </r>
    <r>
      <rPr>
        <sz val="12"/>
        <rFont val="Times New Roman"/>
        <family val="1"/>
      </rPr>
      <t xml:space="preserve"> air envelope, which has been called </t>
    </r>
    <r>
      <rPr>
        <i/>
        <sz val="12"/>
        <rFont val="Times New Roman"/>
        <family val="1"/>
      </rPr>
      <t>heaven</t>
    </r>
    <r>
      <rPr>
        <sz val="12"/>
        <rFont val="Times New Roman"/>
        <family val="1"/>
      </rPr>
      <t xml:space="preserve"> and divided between</t>
    </r>
  </si>
  <si>
    <t xml:space="preserve"> the waters below the air envelope, e.g. in rivers, lakes, and the sea, and the water vapour above the air envelope.</t>
  </si>
  <si>
    <r>
      <t xml:space="preserve">The molecular weight of water is clearly lighter than the one of air, thus stable </t>
    </r>
    <r>
      <rPr>
        <i/>
        <sz val="12"/>
        <rFont val="Times New Roman"/>
        <family val="1"/>
      </rPr>
      <t>inversion weather conditions</t>
    </r>
    <r>
      <rPr>
        <sz val="12"/>
        <rFont val="Times New Roman"/>
        <family val="1"/>
      </rPr>
      <t xml:space="preserve"> were possible.</t>
    </r>
  </si>
  <si>
    <t>Today, by increasing height air temperature decreases first, and increases second in greater height until 480 °Ré (600 °C).</t>
  </si>
  <si>
    <t xml:space="preserve"> ([1979Dier], section Erde und Weltall = earth and space, page 197)</t>
  </si>
  <si>
    <t>Water vapour in gasic state is completely transparent, at the separation line to air there was a density step with light refraction.</t>
  </si>
  <si>
    <r>
      <t xml:space="preserve">The water vapour envelope was used to protect from ion beams of the sun (sun wind), thus by impact and catch processes </t>
    </r>
    <r>
      <rPr>
        <i/>
        <sz val="12"/>
        <rFont val="Times New Roman"/>
        <family val="1"/>
      </rPr>
      <t>heavy hydrogen</t>
    </r>
  </si>
  <si>
    <t xml:space="preserve"> could be built from normal hydrogen – today radioactive carbon is built instead:</t>
  </si>
  <si>
    <t>The total volume of the known water amount on earth is:</t>
  </si>
  <si>
    <t>km³</t>
  </si>
  <si>
    <r>
      <t xml:space="preserve">([1953VEB], catchword </t>
    </r>
    <r>
      <rPr>
        <i/>
        <sz val="12"/>
        <rFont val="Times New Roman"/>
        <family val="1"/>
      </rPr>
      <t>Meeresboden</t>
    </r>
    <r>
      <rPr>
        <sz val="12"/>
        <rFont val="Times New Roman"/>
        <family val="1"/>
      </rPr>
      <t>,</t>
    </r>
  </si>
  <si>
    <t>The total surface of the earth today is:</t>
  </si>
  <si>
    <t>km²</t>
  </si>
  <si>
    <t xml:space="preserve"> page 647)</t>
  </si>
  <si>
    <t>The liquid thickness of the protecting water vapour envelope was about:</t>
  </si>
  <si>
    <t>km</t>
  </si>
  <si>
    <r>
      <t xml:space="preserve">(see table sheet: </t>
    </r>
    <r>
      <rPr>
        <i/>
        <sz val="12"/>
        <rFont val="Times New Roman"/>
        <family val="1"/>
      </rPr>
      <t>3. Biology</t>
    </r>
    <r>
      <rPr>
        <sz val="12"/>
        <rFont val="Times New Roman"/>
        <family val="1"/>
      </rPr>
      <t>)</t>
    </r>
  </si>
  <si>
    <t>The total liquid volume of the protecting water vapour envelope was about:</t>
  </si>
  <si>
    <t>The possible percentage of heavy hydrogen within earthen water therefore is:</t>
  </si>
  <si>
    <t>The following statements come from a chemistry textbook by use of today's molecular weights M ([1987MM], last book pages):</t>
  </si>
  <si>
    <t>The average molecular weight of hydrogen today is:</t>
  </si>
  <si>
    <t>g/mol</t>
  </si>
  <si>
    <t>The molecular weight of a neutron today is:</t>
  </si>
  <si>
    <t>The molecular weight of a proton today is:</t>
  </si>
  <si>
    <t>The molecular weight of an electron today is:</t>
  </si>
  <si>
    <t>Thus, the molecular weight of the light hydrogen isotope today is:</t>
  </si>
  <si>
    <t>Thus, the molecular weight of the heavy hydrogen isotope today is:</t>
  </si>
  <si>
    <t>Historically neutrons and protons first had got the molecular weight 1 g/mol, until later, more precise measurements demanded correction.</t>
  </si>
  <si>
    <t>The existence of very heavy, radioactive hydrogen (tritium) here in this case has been neglected.</t>
  </si>
  <si>
    <t>Then the following equation follows for today's percentage x of heavy hydrogen on earth:</t>
  </si>
  <si>
    <r>
      <t>(1-x) · M</t>
    </r>
    <r>
      <rPr>
        <vertAlign val="subscript"/>
        <sz val="12"/>
        <rFont val="Times New Roman"/>
        <family val="1"/>
      </rPr>
      <t>light hydrogen</t>
    </r>
    <r>
      <rPr>
        <sz val="12"/>
        <rFont val="Times New Roman"/>
        <family val="1"/>
      </rPr>
      <t xml:space="preserve"> + x · M</t>
    </r>
    <r>
      <rPr>
        <vertAlign val="subscript"/>
        <sz val="12"/>
        <rFont val="Times New Roman"/>
        <family val="1"/>
      </rPr>
      <t>heavy hydrogen</t>
    </r>
    <r>
      <rPr>
        <sz val="12"/>
        <rFont val="Times New Roman"/>
        <family val="1"/>
      </rPr>
      <t xml:space="preserve"> = M</t>
    </r>
    <r>
      <rPr>
        <vertAlign val="subscript"/>
        <sz val="12"/>
        <rFont val="Times New Roman"/>
        <family val="1"/>
      </rPr>
      <t>hydrogen</t>
    </r>
  </si>
  <si>
    <t>The algebraic solution of this equation to the percentage x yields:</t>
  </si>
  <si>
    <r>
      <t>x = (M</t>
    </r>
    <r>
      <rPr>
        <vertAlign val="subscript"/>
        <sz val="12"/>
        <rFont val="Times New Roman"/>
        <family val="1"/>
      </rPr>
      <t>hydrogen</t>
    </r>
    <r>
      <rPr>
        <sz val="12"/>
        <rFont val="Times New Roman"/>
        <family val="1"/>
      </rPr>
      <t xml:space="preserve"> – M</t>
    </r>
    <r>
      <rPr>
        <vertAlign val="subscript"/>
        <sz val="12"/>
        <rFont val="Times New Roman"/>
        <family val="1"/>
      </rPr>
      <t>light hydrogen</t>
    </r>
    <r>
      <rPr>
        <sz val="12"/>
        <rFont val="Times New Roman"/>
        <family val="1"/>
      </rPr>
      <t>) / (M</t>
    </r>
    <r>
      <rPr>
        <vertAlign val="subscript"/>
        <sz val="12"/>
        <rFont val="Times New Roman"/>
        <family val="1"/>
      </rPr>
      <t>heavy hydrogen</t>
    </r>
    <r>
      <rPr>
        <sz val="12"/>
        <rFont val="Times New Roman"/>
        <family val="1"/>
      </rPr>
      <t xml:space="preserve"> – M</t>
    </r>
    <r>
      <rPr>
        <vertAlign val="subscript"/>
        <sz val="12"/>
        <rFont val="Times New Roman"/>
        <family val="1"/>
      </rPr>
      <t>light hydrogen</t>
    </r>
    <r>
      <rPr>
        <sz val="12"/>
        <rFont val="Times New Roman"/>
        <family val="1"/>
      </rPr>
      <t>)</t>
    </r>
  </si>
  <si>
    <t>thus:</t>
  </si>
  <si>
    <t>x =</t>
  </si>
  <si>
    <t>percentage to water vapour envelope:</t>
  </si>
  <si>
    <t>Due to the Samaritan Thora and the Israelian calendar, until the Genesis flood the following time passed ([2012SW]):</t>
  </si>
  <si>
    <t>a</t>
  </si>
  <si>
    <t>Thus, the available water vapour envelope would have worked at least for the following time:</t>
  </si>
  <si>
    <r>
      <t xml:space="preserve">During this time, via common </t>
    </r>
    <r>
      <rPr>
        <i/>
        <sz val="12"/>
        <rFont val="Times New Roman"/>
        <family val="1"/>
      </rPr>
      <t>diffusion</t>
    </r>
    <r>
      <rPr>
        <sz val="12"/>
        <rFont val="Times New Roman"/>
        <family val="1"/>
      </rPr>
      <t xml:space="preserve"> to the air envelope, an exchange of heavy water to lower parts and of light water to upper parts would</t>
    </r>
  </si>
  <si>
    <t xml:space="preserve"> have taken place; therefore the stable air envelope was constructed to be permanent, because in the gravitiy field of earth gases are sorted by</t>
  </si>
  <si>
    <t xml:space="preserve"> density in course of time.</t>
  </si>
  <si>
    <t>4.4. References</t>
  </si>
  <si>
    <t>[1979Dier]</t>
  </si>
  <si>
    <r>
      <t>Diercke Weltatlas</t>
    </r>
    <r>
      <rPr>
        <sz val="12"/>
        <rFont val="Times New Roman"/>
        <family val="1"/>
      </rPr>
      <t>, Georg Westermann Verlag, Braunschweig, 222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>-224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edition, (1979)</t>
    </r>
  </si>
  <si>
    <t>[1994Mai]</t>
  </si>
  <si>
    <r>
      <t xml:space="preserve">(Paul L.) Maier: </t>
    </r>
    <r>
      <rPr>
        <i/>
        <sz val="12"/>
        <rFont val="Times New Roman"/>
        <family val="1"/>
      </rPr>
      <t>Josephus, Ein Zeuge aus der Zeit Jesu berichtet</t>
    </r>
    <r>
      <rPr>
        <sz val="12"/>
        <rFont val="Times New Roman"/>
        <family val="1"/>
      </rPr>
      <t>, shortened edition of his manuscripts:</t>
    </r>
  </si>
  <si>
    <t xml:space="preserve"> „Die jüdischen Altertümer“ = „The Jewish Antiquties“ and „Der Jüdische Krieg“ = „The Jewish War“,</t>
  </si>
  <si>
    <t xml:space="preserve"> Hänssler, Neuhausen/Stuttgart, (1994)</t>
  </si>
  <si>
    <t>[2012SW]</t>
  </si>
  <si>
    <r>
      <t xml:space="preserve">(Norbert) Südland, (Eckhard) Walter: </t>
    </r>
    <r>
      <rPr>
        <i/>
        <sz val="12"/>
        <rFont val="Times New Roman"/>
        <family val="1"/>
      </rPr>
      <t>History, Program for Generating Historical Time Tables</t>
    </r>
    <r>
      <rPr>
        <sz val="12"/>
        <rFont val="Times New Roman"/>
        <family val="1"/>
      </rPr>
      <t>, QBASIC Program, (2012)</t>
    </r>
  </si>
  <si>
    <t xml:space="preserve"> available on 06.05.2016 via http://www.Norbert-Suedland.info/English/Mathematics/History.zip</t>
  </si>
  <si>
    <t>The Pressure Decrease by the Genesis Flood</t>
  </si>
  <si>
    <t>5.1. Cause of the Genesis Flood</t>
  </si>
  <si>
    <t>The cause of the Genesis flood was given by God's word and cannot be clarified otherwise (2 Peter 3:5-6).</t>
  </si>
  <si>
    <t>Thus, who shows by calculation, that the Genesis flood has taken place, the same has calculated the living God's existence.</t>
  </si>
  <si>
    <t>This calculation is expected from believing and graduated mathematicians ([2015Kis]), though also for them a legally confirmed freedom of faith</t>
  </si>
  <si>
    <t xml:space="preserve"> (e.g. [2001GG], article 4) is to be guaranteed.</t>
  </si>
  <si>
    <t>It is easier to follow this demand, than to cause lawsuit.</t>
  </si>
  <si>
    <t>Geophysically the Genesis flood began by a sudden collapse of the earth diameter and a contraction of the earth until about the half of today' diameter,</t>
  </si>
  <si>
    <t xml:space="preserve"> thus all oceans flooded the continents and covered them by at least 1 km sediment.</t>
  </si>
  <si>
    <t>This opinion fits to the continent puzzle, which yields a closed sphere.</t>
  </si>
  <si>
    <t xml:space="preserve"> (citation e.g. at: [1982Sie], chapter 4.3., midth of page 71)</t>
  </si>
  <si>
    <t>Deepening studies on flood dynamics and flood progress are possible.</t>
  </si>
  <si>
    <t>5.2. The Longest Permenent Rain in History</t>
  </si>
  <si>
    <t>It is evident, that this collapse of the earth diameter also caused a collapse of the atmosphere.</t>
  </si>
  <si>
    <t>In Genesis 7:12, a worldwide permanent rain of 40 days and 40 nights is mentioned.</t>
  </si>
  <si>
    <t>This Genesis flood rain resulted worldwidely an average water column of about 13,5 m.</t>
  </si>
  <si>
    <t>In the book of Job, God himself describes the view onto the earth from outside during this event (Job 38:8-11):</t>
  </si>
  <si>
    <t>8. Or who shut up the sea with doors, when it brake forth, as if it had issued out of the womb?</t>
  </si>
  <si>
    <t>9. When I made the cloud the garment thereof, and thick darkness a swaddling-band for it,</t>
  </si>
  <si>
    <t>10. And brake up for it my decreed place, and set bars and doors,</t>
  </si>
  <si>
    <t>11. And said: Hitherto shalt thou come, but no further: and here shall thy proud waves be stayed?</t>
  </si>
  <si>
    <t>The clouds of the collapsing water vapour envelope rained down, because the mixture of water vapour and air exceeded the dew-point.</t>
  </si>
  <si>
    <t>From the view point of sun, this was the aspect of a big package of swaddling-clothes.</t>
  </si>
  <si>
    <t>Due to the biblical promises of God, a Genesis flood will never again take place (Genesis 8:21-22):</t>
  </si>
  <si>
    <t>21. And the Lord smelled a sweet savour; and the Lord said in his heart, I will not again curse the ground any more for man's sake;</t>
  </si>
  <si>
    <t xml:space="preserve"> for the imagination of man's heart is evil from his youth; neither will I again smite any more every thing lining, as I have done.</t>
  </si>
  <si>
    <t>22. While the earth remaineth, seed-time and harvest, and cold and heat, and summer and winter, and day and night shall not cease.</t>
  </si>
  <si>
    <t>After this decision of God, the rainbow followed as covenant token (Genesis 9:8-17).</t>
  </si>
  <si>
    <t>5.3. The Particularity of the Biblical Philosophy</t>
  </si>
  <si>
    <t>Meanwhile, the philosophic faith can freely be choosen in many countries.</t>
  </si>
  <si>
    <t>Therefore, the biblical presentation of history, present time, and future is just one of many possibilities.</t>
  </si>
  <si>
    <t>It is rewarding to base the choice of the philosophical faith to own checking results.</t>
  </si>
  <si>
    <r>
      <t xml:space="preserve">This approach can be found also at the apostle Paul (1 Thessalonians 5:21-22) and goes back to the Roman senator </t>
    </r>
    <r>
      <rPr>
        <i/>
        <sz val="12"/>
        <rFont val="Times New Roman"/>
        <family val="1"/>
      </rPr>
      <t>Cicero</t>
    </r>
    <r>
      <rPr>
        <sz val="12"/>
        <rFont val="Times New Roman"/>
        <family val="1"/>
      </rPr>
      <t xml:space="preserve"> ([1986Kil], </t>
    </r>
    <r>
      <rPr>
        <i/>
        <sz val="12"/>
        <rFont val="Times New Roman"/>
        <family val="1"/>
      </rPr>
      <t>eclecticism</t>
    </r>
    <r>
      <rPr>
        <sz val="12"/>
        <rFont val="Times New Roman"/>
        <family val="1"/>
      </rPr>
      <t>).</t>
    </r>
  </si>
  <si>
    <t>The biblical philosophy does not begin at the description of today's world, but at the description of the original world, the changes by the fall of man, the</t>
  </si>
  <si>
    <t xml:space="preserve"> Genesis flood, and the language perturbation in Babel (Genesis 1-11).</t>
  </si>
  <si>
    <t>All philosophies have got in common, that they describe correctly each today's time in its current state, the statements concerning before and thereafter</t>
  </si>
  <si>
    <t xml:space="preserve"> now and then have got great deviations.</t>
  </si>
  <si>
    <t>Who wants to check the history of the biblical philosophy, the same should check the statements, that he can check.</t>
  </si>
  <si>
    <t>The nature of such fundamental checks can cause, that also re-calibrating of own measures will be necessary.</t>
  </si>
  <si>
    <t>Re-calibrated measures need at least a new evaluation of experiment, often also further measurements.</t>
  </si>
  <si>
    <r>
      <t>In opposite to German history of Christianizing, the Holy Bible is totally waiving „</t>
    </r>
    <r>
      <rPr>
        <i/>
        <sz val="12"/>
        <rFont val="Times New Roman"/>
        <family val="1"/>
      </rPr>
      <t>forcing arguments</t>
    </r>
    <r>
      <rPr>
        <sz val="12"/>
        <rFont val="Times New Roman"/>
        <family val="1"/>
      </rPr>
      <t>“ and rather invites to faith.</t>
    </r>
  </si>
  <si>
    <t>Tolerance against dissenting persons is a demand also by Jesus Christ to his disciples (St. Matthew 5:5.9, 13:30).</t>
  </si>
  <si>
    <t>By the way, biblical faith is not limited to philosophy, but leads to the meeting with the living God.</t>
  </si>
  <si>
    <t>5.4. Final Clause</t>
  </si>
  <si>
    <t>The author has set this essay for discussion with recommendation of the Mosaic argumentation concept.</t>
  </si>
  <si>
    <t>Due to Deuteronomy 19:15, also he is just a single witness and needs the completion by further witnesses.</t>
  </si>
  <si>
    <t>For questions and hints the author is willingly at your disposal, – if the Lord wants and we will live.</t>
  </si>
  <si>
    <t>5.5. Acknowledgement</t>
  </si>
  <si>
    <t>At least the following persons (historical sequence) have contributed to the success of this essay, they shall receive thanks:</t>
  </si>
  <si>
    <t>1979-2016</t>
  </si>
  <si>
    <t>Waltraud Südland, Aalen /Württemberg, Germany</t>
  </si>
  <si>
    <t>Hans-Jürgen Kliefoth, Aalen /Württemberg, Germany</t>
  </si>
  <si>
    <t>1985-2016</t>
  </si>
  <si>
    <t>Klaus Südland, Aalen /Württemberg, Germany</t>
  </si>
  <si>
    <t>Hans Kilb, Aalen /Württemberg, Germany</t>
  </si>
  <si>
    <t>Günther Höcherl, Aalen /Württemberg, Germany</t>
  </si>
  <si>
    <t>1986-1990</t>
  </si>
  <si>
    <t>Joachim Wohlfahrt, Aalen /Württemberg, Germany</t>
  </si>
  <si>
    <t>Christian Hohenegger, Weißkugelhütte near Melag /Southern Tirol, Italy</t>
  </si>
  <si>
    <t>Lambert and Helene Winkler, Sankt Sigmund in Sellrain /Tirol, Austria</t>
  </si>
  <si>
    <t>Stephan Müller, Böblingen, Germany</t>
  </si>
  <si>
    <t>1994-2005</t>
  </si>
  <si>
    <t>Eckhard Walter, Sinsheim and Eppingen, Germany</t>
  </si>
  <si>
    <t>1994+2000</t>
  </si>
  <si>
    <t>Karl-Heinz Eismann, Lausnitz near Neustadt /Orla, Germany</t>
  </si>
  <si>
    <t>Detlef Bückmann, Ulm /Danube, Germany</t>
  </si>
  <si>
    <t>Theo Friedrich Nonnenmacher, Ulm /Danube, Germany</t>
  </si>
  <si>
    <t>2008-2010</t>
  </si>
  <si>
    <t>Camil Pogolski, Aalen /Württemberg, Germany</t>
  </si>
  <si>
    <t>2006-2016</t>
  </si>
  <si>
    <t>Friedrich Karl Klein, Aalen /Württemberg, Germany</t>
  </si>
  <si>
    <t>2014-2016</t>
  </si>
  <si>
    <t>Jonas Christian Horst, Mittelrot, Germany</t>
  </si>
  <si>
    <t>Albert Keim, Bruchsal, Germany</t>
  </si>
  <si>
    <t>Matthias Wirsich, Obrigheim and Odenwald, Germany</t>
  </si>
  <si>
    <t>Christer Kiselman, Uppsala, Sweden</t>
  </si>
  <si>
    <t>5.6. References</t>
  </si>
  <si>
    <t>[1982Sie]</t>
  </si>
  <si>
    <r>
      <t xml:space="preserve">(Rolf) Siewing: </t>
    </r>
    <r>
      <rPr>
        <i/>
        <sz val="12"/>
        <rFont val="Times New Roman"/>
        <family val="1"/>
      </rPr>
      <t>Evolution</t>
    </r>
    <r>
      <rPr>
        <sz val="12"/>
        <rFont val="Times New Roman"/>
        <family val="1"/>
      </rPr>
      <t>, Bedingungen – Resultate – Konsequenzen, Gustav Fischer Verlag, Stuttgart, New York, 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edition, (1982)</t>
    </r>
  </si>
  <si>
    <t>[1986Kil]</t>
  </si>
  <si>
    <r>
      <t xml:space="preserve">(Hans) Kilb: </t>
    </r>
    <r>
      <rPr>
        <i/>
        <sz val="12"/>
        <rFont val="Times New Roman"/>
        <family val="1"/>
      </rPr>
      <t>statement to the author</t>
    </r>
    <r>
      <rPr>
        <sz val="12"/>
        <rFont val="Times New Roman"/>
        <family val="1"/>
      </rPr>
      <t>, Aalen /Württemberg, (1986)</t>
    </r>
  </si>
  <si>
    <t>[2001GG]</t>
  </si>
  <si>
    <r>
      <t>Grundgesetz für die Bundesrepublik Deutschland</t>
    </r>
    <r>
      <rPr>
        <sz val="12"/>
        <rFont val="Times New Roman"/>
        <family val="1"/>
      </rPr>
      <t>, Deutscher Bundestag, Berlin, text edition, state: December (2001)</t>
    </r>
  </si>
  <si>
    <t>[2015Kis]</t>
  </si>
  <si>
    <r>
      <t xml:space="preserve">(Christer) Kiselman: </t>
    </r>
    <r>
      <rPr>
        <i/>
        <sz val="12"/>
        <rFont val="Times New Roman"/>
        <family val="1"/>
      </rPr>
      <t>statement to the author</t>
    </r>
    <r>
      <rPr>
        <sz val="12"/>
        <rFont val="Times New Roman"/>
        <family val="1"/>
      </rPr>
      <t>, Lille, (2015)</t>
    </r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</si>
</sst>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DD/MM/YYYY"/>
    <numFmt numFmtId="166" formatCode="DD/MM/YY"/>
    <numFmt numFmtId="167" formatCode="0.0"/>
    <numFmt numFmtId="168" formatCode="0.0000"/>
    <numFmt numFmtId="169" formatCode="0.000"/>
    <numFmt numFmtId="170" formatCode="0.00"/>
    <numFmt numFmtId="171" formatCode="0"/>
    <numFmt numFmtId="172" formatCode="#,##0"/>
    <numFmt numFmtId="173" formatCode="0.00000"/>
    <numFmt numFmtId="174" formatCode="0.00E+000"/>
    <numFmt numFmtId="175" formatCode="0.0000%"/>
    <numFmt numFmtId="176" formatCode="0.00000000"/>
    <numFmt numFmtId="177" formatCode="0.000000"/>
    <numFmt numFmtId="178" formatCode="0.00%"/>
    <numFmt numFmtId="179" formatCode="0.000%"/>
  </numFmts>
  <fonts count="13">
    <font>
      <sz val="12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SimSun"/>
      <family val="2"/>
    </font>
    <font>
      <sz val="12"/>
      <name val="PMingLiU"/>
      <family val="0"/>
    </font>
    <font>
      <vertAlign val="superscript"/>
      <sz val="12"/>
      <name val="Times New Roman"/>
      <family val="1"/>
    </font>
    <font>
      <b/>
      <sz val="14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vertAlign val="subscript"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</cellStyleXfs>
  <cellXfs count="63">
    <xf numFmtId="164" fontId="0" fillId="0" borderId="0" xfId="0" applyAlignment="1">
      <alignment/>
    </xf>
    <xf numFmtId="165" fontId="0" fillId="0" borderId="0" xfId="20" applyFill="1" applyBorder="1" applyAlignment="1" applyProtection="1">
      <alignment/>
      <protection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 horizontal="left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Alignment="1">
      <alignment horizontal="right"/>
    </xf>
    <xf numFmtId="166" fontId="0" fillId="0" borderId="0" xfId="0" applyNumberFormat="1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0" fillId="0" borderId="1" xfId="0" applyBorder="1" applyAlignment="1">
      <alignment/>
    </xf>
    <xf numFmtId="167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169" fontId="0" fillId="0" borderId="1" xfId="0" applyNumberFormat="1" applyBorder="1" applyAlignment="1">
      <alignment/>
    </xf>
    <xf numFmtId="170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9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164" fontId="2" fillId="0" borderId="1" xfId="0" applyFont="1" applyBorder="1" applyAlignment="1">
      <alignment/>
    </xf>
    <xf numFmtId="167" fontId="2" fillId="0" borderId="0" xfId="0" applyNumberFormat="1" applyFont="1" applyAlignment="1">
      <alignment/>
    </xf>
    <xf numFmtId="167" fontId="2" fillId="0" borderId="0" xfId="0" applyNumberFormat="1" applyFont="1" applyBorder="1" applyAlignment="1">
      <alignment horizontal="center"/>
    </xf>
    <xf numFmtId="167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67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left"/>
    </xf>
    <xf numFmtId="164" fontId="0" fillId="0" borderId="1" xfId="0" applyFont="1" applyBorder="1" applyAlignment="1">
      <alignment horizontal="center"/>
    </xf>
    <xf numFmtId="164" fontId="11" fillId="0" borderId="1" xfId="0" applyFont="1" applyBorder="1" applyAlignment="1">
      <alignment horizontal="center"/>
    </xf>
    <xf numFmtId="173" fontId="12" fillId="0" borderId="1" xfId="0" applyNumberFormat="1" applyFont="1" applyBorder="1" applyAlignment="1">
      <alignment horizontal="center"/>
    </xf>
    <xf numFmtId="171" fontId="12" fillId="0" borderId="1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4" fontId="12" fillId="0" borderId="0" xfId="0" applyFont="1" applyBorder="1" applyAlignment="1">
      <alignment/>
    </xf>
    <xf numFmtId="164" fontId="12" fillId="0" borderId="0" xfId="0" applyFont="1" applyAlignment="1">
      <alignment/>
    </xf>
    <xf numFmtId="174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75" fontId="12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6" fontId="12" fillId="0" borderId="0" xfId="0" applyNumberFormat="1" applyFont="1" applyAlignment="1">
      <alignment/>
    </xf>
    <xf numFmtId="177" fontId="12" fillId="0" borderId="0" xfId="0" applyNumberFormat="1" applyFont="1" applyAlignment="1">
      <alignment/>
    </xf>
    <xf numFmtId="164" fontId="0" fillId="0" borderId="0" xfId="0" applyFont="1" applyAlignment="1">
      <alignment horizontal="right"/>
    </xf>
    <xf numFmtId="178" fontId="0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4" fontId="11" fillId="0" borderId="0" xfId="0" applyFont="1" applyAlignment="1">
      <alignment horizontal="right"/>
    </xf>
    <xf numFmtId="175" fontId="11" fillId="0" borderId="0" xfId="0" applyNumberFormat="1" applyFont="1" applyAlignment="1">
      <alignment/>
    </xf>
    <xf numFmtId="164" fontId="12" fillId="0" borderId="0" xfId="0" applyFont="1" applyAlignment="1">
      <alignment horizontal="right"/>
    </xf>
    <xf numFmtId="171" fontId="0" fillId="0" borderId="0" xfId="0" applyNumberFormat="1" applyFont="1" applyAlignment="1">
      <alignment/>
    </xf>
    <xf numFmtId="171" fontId="12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atum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Boiling-point Shifting of Water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'2. Réaumur'!$J$45:$J$45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 Réaumur'!$G$46:$G$82</c:f>
              <c:strCache/>
            </c:strRef>
          </c:xVal>
          <c:yVal>
            <c:numRef>
              <c:f>'2. Réaumur'!$J$46:$J$82</c:f>
              <c:numCache/>
            </c:numRef>
          </c:yVal>
          <c:smooth val="0"/>
        </c:ser>
        <c:axId val="41252498"/>
        <c:axId val="35728163"/>
      </c:scatterChart>
      <c:valAx>
        <c:axId val="41252498"/>
        <c:scaling>
          <c:orientation val="minMax"/>
          <c:max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 / [ °Ré 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5728163"/>
        <c:crossesAt val="0"/>
        <c:crossBetween val="midCat"/>
        <c:dispUnits/>
        <c:majorUnit val="10"/>
      </c:valAx>
      <c:valAx>
        <c:axId val="35728163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p / [ bar 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1252498"/>
        <c:crossesAt val="0"/>
        <c:crossBetween val="midCat"/>
        <c:dispUnits/>
        <c:majorUnit val="1"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90</xdr:row>
      <xdr:rowOff>9525</xdr:rowOff>
    </xdr:from>
    <xdr:to>
      <xdr:col>9</xdr:col>
      <xdr:colOff>714375</xdr:colOff>
      <xdr:row>113</xdr:row>
      <xdr:rowOff>9525</xdr:rowOff>
    </xdr:to>
    <xdr:graphicFrame>
      <xdr:nvGraphicFramePr>
        <xdr:cNvPr id="1" name="Chart 1"/>
        <xdr:cNvGraphicFramePr/>
      </xdr:nvGraphicFramePr>
      <xdr:xfrm>
        <a:off x="819150" y="14963775"/>
        <a:ext cx="72675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65</xdr:row>
      <xdr:rowOff>47625</xdr:rowOff>
    </xdr:from>
    <xdr:to>
      <xdr:col>8</xdr:col>
      <xdr:colOff>657225</xdr:colOff>
      <xdr:row>85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0725150"/>
          <a:ext cx="5486400" cy="410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news.nationalgeographic.com/news/2007/07/070730-giant-insects.html" TargetMode="External" /><Relationship Id="rId2" Type="http://schemas.openxmlformats.org/officeDocument/2006/relationships/hyperlink" Target="https://de.wikipedia.org/" TargetMode="Externa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orbert-Suedland.info/English/Mathematics/History.zi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workbookViewId="0" topLeftCell="A1">
      <selection activeCell="A1" sqref="A1"/>
    </sheetView>
  </sheetViews>
  <sheetFormatPr defaultColWidth="11.00390625" defaultRowHeight="15.75"/>
  <cols>
    <col min="1" max="1" width="12.375" style="0" customWidth="1"/>
    <col min="3" max="3" width="13.875" style="0" customWidth="1"/>
    <col min="4" max="4" width="27.25390625" style="0" customWidth="1"/>
    <col min="5" max="5" width="13.125" style="0" customWidth="1"/>
    <col min="6" max="6" width="28.125" style="0" customWidth="1"/>
    <col min="7" max="7" width="9.875" style="0" customWidth="1"/>
    <col min="8" max="16384" width="10.75390625" style="0" customWidth="1"/>
  </cols>
  <sheetData>
    <row r="1" spans="2:3" ht="12.75">
      <c r="B1" s="1">
        <v>42497</v>
      </c>
      <c r="C1" s="2" t="s">
        <v>0</v>
      </c>
    </row>
    <row r="2" spans="1:4" ht="12.75">
      <c r="A2" t="s">
        <v>1</v>
      </c>
      <c r="B2" s="1">
        <v>42275</v>
      </c>
      <c r="C2" s="1">
        <f>B1</f>
        <v>42497</v>
      </c>
      <c r="D2" t="s">
        <v>2</v>
      </c>
    </row>
    <row r="4" ht="12.75">
      <c r="A4" s="2" t="s">
        <v>3</v>
      </c>
    </row>
    <row r="5" ht="12.75">
      <c r="A5" s="3" t="s">
        <v>4</v>
      </c>
    </row>
    <row r="7" ht="12.75">
      <c r="B7" s="4" t="s">
        <v>5</v>
      </c>
    </row>
    <row r="8" ht="12.75">
      <c r="B8" s="4" t="s">
        <v>6</v>
      </c>
    </row>
    <row r="9" ht="12.75">
      <c r="B9" s="4"/>
    </row>
    <row r="10" ht="12.75">
      <c r="A10" s="2" t="s">
        <v>7</v>
      </c>
    </row>
    <row r="11" ht="12.75">
      <c r="A11" t="s">
        <v>8</v>
      </c>
    </row>
    <row r="12" ht="12.75">
      <c r="A12" t="s">
        <v>9</v>
      </c>
    </row>
    <row r="13" ht="12.75">
      <c r="A13" t="s">
        <v>10</v>
      </c>
    </row>
    <row r="14" ht="12.75">
      <c r="A14" t="s">
        <v>11</v>
      </c>
    </row>
    <row r="16" ht="12.75">
      <c r="A16" s="2" t="s">
        <v>12</v>
      </c>
    </row>
    <row r="17" ht="12.75">
      <c r="A17" t="s">
        <v>13</v>
      </c>
    </row>
    <row r="18" ht="12.75">
      <c r="A18" t="s">
        <v>14</v>
      </c>
    </row>
    <row r="20" ht="12.75">
      <c r="B20" s="4" t="s">
        <v>15</v>
      </c>
    </row>
    <row r="21" ht="12.75">
      <c r="B21" s="4" t="s">
        <v>16</v>
      </c>
    </row>
    <row r="22" ht="12.75">
      <c r="B22" s="4" t="s">
        <v>17</v>
      </c>
    </row>
    <row r="24" ht="12.75">
      <c r="A24" t="s">
        <v>18</v>
      </c>
    </row>
    <row r="25" ht="12.75">
      <c r="A25" t="s">
        <v>19</v>
      </c>
    </row>
    <row r="30" ht="12.75">
      <c r="A30" s="2" t="s">
        <v>20</v>
      </c>
    </row>
    <row r="31" ht="12.75">
      <c r="A31" t="s">
        <v>21</v>
      </c>
    </row>
    <row r="33" spans="1:7" ht="12.75">
      <c r="A33" t="s">
        <v>22</v>
      </c>
      <c r="B33" t="s">
        <v>23</v>
      </c>
      <c r="C33" t="s">
        <v>24</v>
      </c>
      <c r="D33" t="s">
        <v>25</v>
      </c>
      <c r="E33" t="s">
        <v>26</v>
      </c>
      <c r="F33" t="s">
        <v>27</v>
      </c>
      <c r="G33" s="5" t="s">
        <v>28</v>
      </c>
    </row>
    <row r="34" spans="1:7" ht="12.75">
      <c r="A34" s="6" t="s">
        <v>29</v>
      </c>
      <c r="B34" t="s">
        <v>30</v>
      </c>
      <c r="C34" t="s">
        <v>31</v>
      </c>
      <c r="D34" t="s">
        <v>32</v>
      </c>
      <c r="E34" t="s">
        <v>33</v>
      </c>
      <c r="F34" t="s">
        <v>34</v>
      </c>
      <c r="G34" t="s">
        <v>35</v>
      </c>
    </row>
    <row r="35" spans="1:7" ht="12.75">
      <c r="A35" s="7" t="s">
        <v>36</v>
      </c>
      <c r="B35" t="s">
        <v>37</v>
      </c>
      <c r="C35" t="s">
        <v>38</v>
      </c>
      <c r="D35" t="s">
        <v>39</v>
      </c>
      <c r="E35" t="s">
        <v>40</v>
      </c>
      <c r="F35" t="s">
        <v>41</v>
      </c>
      <c r="G35" t="s">
        <v>42</v>
      </c>
    </row>
    <row r="36" spans="1:7" ht="12.75">
      <c r="A36" s="6" t="s">
        <v>43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s="8" t="s">
        <v>49</v>
      </c>
    </row>
    <row r="37" spans="1:7" ht="12.75">
      <c r="A37" s="6" t="s">
        <v>50</v>
      </c>
      <c r="B37" t="s">
        <v>51</v>
      </c>
      <c r="C37" t="s">
        <v>52</v>
      </c>
      <c r="D37" t="s">
        <v>53</v>
      </c>
      <c r="E37" t="s">
        <v>54</v>
      </c>
      <c r="F37" t="s">
        <v>55</v>
      </c>
      <c r="G37" t="s">
        <v>56</v>
      </c>
    </row>
    <row r="39" ht="12.75">
      <c r="A39" t="s">
        <v>57</v>
      </c>
    </row>
    <row r="40" ht="12.75">
      <c r="A40" t="s">
        <v>58</v>
      </c>
    </row>
    <row r="42" ht="12.75">
      <c r="A42" s="2" t="s">
        <v>59</v>
      </c>
    </row>
    <row r="43" spans="1:2" ht="12.75">
      <c r="A43" t="s">
        <v>24</v>
      </c>
      <c r="B43" t="s">
        <v>60</v>
      </c>
    </row>
    <row r="44" spans="1:2" ht="12.75">
      <c r="A44" t="s">
        <v>61</v>
      </c>
      <c r="B44" t="s">
        <v>62</v>
      </c>
    </row>
    <row r="45" spans="1:2" ht="12.75">
      <c r="A45" t="s">
        <v>26</v>
      </c>
      <c r="B45" t="s">
        <v>63</v>
      </c>
    </row>
    <row r="46" ht="12.75">
      <c r="B46" t="s">
        <v>64</v>
      </c>
    </row>
  </sheetData>
  <sheetProtection selectLockedCells="1" selectUnlockedCells="1"/>
  <printOptions/>
  <pageMargins left="0.7875" right="0.7875" top="1.136111111111111" bottom="0.7875" header="0.7875" footer="0.5118055555555555"/>
  <pageSetup firstPageNumber="1" useFirstPageNumber="1" fitToHeight="2" fitToWidth="1" horizontalDpi="300" verticalDpi="300" orientation="landscape" paperSize="9"/>
  <headerFooter alignWithMargins="0">
    <oddHeader>&amp;LPrinted on &amp;D&amp;C&amp;"Times New Roman,Fett"&amp;18&amp;A&amp;RPage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workbookViewId="0" topLeftCell="A45">
      <pane ySplit="570" topLeftCell="A1" activePane="bottomLeft" state="split"/>
      <selection pane="topLeft" activeCell="A45" sqref="A45"/>
      <selection pane="bottomLeft" activeCell="A1" sqref="A1"/>
    </sheetView>
  </sheetViews>
  <sheetFormatPr defaultColWidth="11.00390625" defaultRowHeight="15.75"/>
  <cols>
    <col min="1" max="16384" width="10.75390625" style="0" customWidth="1"/>
  </cols>
  <sheetData>
    <row r="1" spans="1:3" ht="12.75">
      <c r="A1" s="9"/>
      <c r="B1" s="1">
        <v>42699</v>
      </c>
      <c r="C1" s="2" t="s">
        <v>65</v>
      </c>
    </row>
    <row r="2" spans="1:4" ht="12.75">
      <c r="A2" t="s">
        <v>1</v>
      </c>
      <c r="B2" s="1">
        <v>42303</v>
      </c>
      <c r="C2" s="1">
        <f>B1</f>
        <v>42699</v>
      </c>
      <c r="D2" t="s">
        <v>66</v>
      </c>
    </row>
    <row r="4" spans="1:2" ht="12.75">
      <c r="A4" s="2" t="s">
        <v>67</v>
      </c>
      <c r="B4" s="2"/>
    </row>
    <row r="5" spans="1:2" ht="12.75">
      <c r="A5" s="3" t="s">
        <v>68</v>
      </c>
      <c r="B5" s="3"/>
    </row>
    <row r="6" spans="1:2" ht="12.75">
      <c r="A6" s="3" t="s">
        <v>69</v>
      </c>
      <c r="B6" s="3"/>
    </row>
    <row r="7" spans="1:2" ht="12.75">
      <c r="A7" s="3" t="s">
        <v>70</v>
      </c>
      <c r="B7" s="3"/>
    </row>
    <row r="8" spans="1:2" ht="12.75">
      <c r="A8" s="3" t="s">
        <v>71</v>
      </c>
      <c r="B8" s="3"/>
    </row>
    <row r="9" spans="1:2" ht="12.75">
      <c r="A9" s="3" t="s">
        <v>72</v>
      </c>
      <c r="B9" s="3"/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6" ht="12.75">
      <c r="A16" t="s">
        <v>78</v>
      </c>
    </row>
    <row r="18" spans="2:4" ht="12.75">
      <c r="B18" t="s">
        <v>79</v>
      </c>
      <c r="C18" t="s">
        <v>80</v>
      </c>
      <c r="D18" t="s">
        <v>81</v>
      </c>
    </row>
    <row r="19" spans="2:4" ht="12.75">
      <c r="B19" t="s">
        <v>82</v>
      </c>
      <c r="C19" t="s">
        <v>83</v>
      </c>
      <c r="D19" t="s">
        <v>84</v>
      </c>
    </row>
    <row r="21" spans="1:2" ht="12.75">
      <c r="A21" s="2" t="s">
        <v>85</v>
      </c>
      <c r="B21" s="2"/>
    </row>
    <row r="22" ht="12.75">
      <c r="A22" t="s">
        <v>86</v>
      </c>
    </row>
    <row r="24" spans="2:6" ht="12.75">
      <c r="B24" s="2" t="s">
        <v>87</v>
      </c>
      <c r="C24" s="2" t="s">
        <v>88</v>
      </c>
      <c r="D24" s="2"/>
      <c r="E24" s="2" t="s">
        <v>89</v>
      </c>
      <c r="F24" s="2"/>
    </row>
    <row r="25" spans="2:5" ht="12.75">
      <c r="B25" t="s">
        <v>90</v>
      </c>
      <c r="C25" s="10" t="s">
        <v>91</v>
      </c>
      <c r="D25" s="10"/>
      <c r="E25" t="s">
        <v>92</v>
      </c>
    </row>
    <row r="26" spans="2:5" ht="12.75">
      <c r="B26" t="s">
        <v>92</v>
      </c>
      <c r="C26" t="s">
        <v>93</v>
      </c>
      <c r="E26" t="s">
        <v>90</v>
      </c>
    </row>
    <row r="30" spans="1:2" ht="12.75">
      <c r="A30" s="2" t="s">
        <v>94</v>
      </c>
      <c r="B30" s="2"/>
    </row>
    <row r="31" ht="12.75">
      <c r="A31" t="s">
        <v>95</v>
      </c>
    </row>
    <row r="32" ht="12.75">
      <c r="A32" t="s">
        <v>96</v>
      </c>
    </row>
    <row r="33" ht="12.75">
      <c r="A33" t="s">
        <v>97</v>
      </c>
    </row>
    <row r="34" ht="12.75">
      <c r="A34" t="s">
        <v>98</v>
      </c>
    </row>
    <row r="35" ht="12.75">
      <c r="A35" t="s">
        <v>99</v>
      </c>
    </row>
    <row r="37" spans="1:2" ht="12.75">
      <c r="A37" s="2" t="s">
        <v>100</v>
      </c>
      <c r="B37" s="2"/>
    </row>
    <row r="38" ht="12.75">
      <c r="A38" t="s">
        <v>101</v>
      </c>
    </row>
    <row r="39" ht="12.75">
      <c r="A39" t="s">
        <v>102</v>
      </c>
    </row>
    <row r="40" ht="12.75">
      <c r="A40" t="s">
        <v>103</v>
      </c>
    </row>
    <row r="41" ht="12.75">
      <c r="A41" t="s">
        <v>104</v>
      </c>
    </row>
    <row r="42" ht="12.75">
      <c r="A42" t="s">
        <v>105</v>
      </c>
    </row>
    <row r="43" ht="12.75">
      <c r="A43" t="s">
        <v>106</v>
      </c>
    </row>
    <row r="45" spans="2:11" ht="12.75">
      <c r="B45" s="11" t="s">
        <v>107</v>
      </c>
      <c r="C45" s="11" t="s">
        <v>108</v>
      </c>
      <c r="D45" s="11" t="s">
        <v>109</v>
      </c>
      <c r="E45" s="11" t="s">
        <v>110</v>
      </c>
      <c r="F45" s="12"/>
      <c r="G45" s="11" t="s">
        <v>111</v>
      </c>
      <c r="H45" s="11" t="s">
        <v>112</v>
      </c>
      <c r="I45" s="11" t="s">
        <v>113</v>
      </c>
      <c r="J45" s="11" t="s">
        <v>114</v>
      </c>
      <c r="K45" s="13"/>
    </row>
    <row r="46" spans="2:10" ht="12.75">
      <c r="B46" s="14">
        <v>0</v>
      </c>
      <c r="C46" s="14">
        <v>0</v>
      </c>
      <c r="D46" s="15">
        <f>760/1.01325*E46</f>
        <v>4.5753762644954366</v>
      </c>
      <c r="E46" s="16">
        <v>0.0061</v>
      </c>
      <c r="G46" s="17">
        <f>4/5*H46</f>
        <v>4</v>
      </c>
      <c r="H46" s="18">
        <v>5</v>
      </c>
      <c r="I46" s="15">
        <f>760/1.01325*J46</f>
        <v>6.525536639526278</v>
      </c>
      <c r="J46" s="16">
        <v>0.008700000000000001</v>
      </c>
    </row>
    <row r="47" spans="2:10" ht="12.75">
      <c r="B47" s="19">
        <f>4/5*C47</f>
        <v>1.6</v>
      </c>
      <c r="C47" s="14">
        <v>2</v>
      </c>
      <c r="D47" s="15">
        <f>760/1.01325*E47</f>
        <v>5.325437947199606</v>
      </c>
      <c r="E47" s="16">
        <v>0.0071</v>
      </c>
      <c r="G47" s="17">
        <f>4/5*H47</f>
        <v>5.5840000000000005</v>
      </c>
      <c r="H47" s="18">
        <v>6.98</v>
      </c>
      <c r="I47" s="15">
        <f>760/1.01325*J47</f>
        <v>7.500616827041698</v>
      </c>
      <c r="J47" s="16">
        <v>0.01</v>
      </c>
    </row>
    <row r="48" spans="2:10" ht="12.75">
      <c r="B48" s="19">
        <f>4/5*C48</f>
        <v>3.2</v>
      </c>
      <c r="C48" s="14">
        <v>4</v>
      </c>
      <c r="D48" s="15">
        <f>760/1.01325*E48</f>
        <v>6.075499629903775</v>
      </c>
      <c r="E48" s="16">
        <v>0.0081</v>
      </c>
      <c r="F48" s="20"/>
      <c r="G48" s="17">
        <f>4/5*H48</f>
        <v>8</v>
      </c>
      <c r="H48" s="18">
        <v>10</v>
      </c>
      <c r="I48" s="15">
        <f>760/1.01325*J48</f>
        <v>9.22575869726129</v>
      </c>
      <c r="J48" s="16">
        <v>0.0123</v>
      </c>
    </row>
    <row r="49" spans="2:10" ht="12.75">
      <c r="B49" s="19">
        <f>4/5*C49</f>
        <v>4.800000000000001</v>
      </c>
      <c r="C49" s="14">
        <v>6</v>
      </c>
      <c r="D49" s="15">
        <f>760/1.01325*E49</f>
        <v>7.050579817419196</v>
      </c>
      <c r="E49" s="16">
        <v>0.0094</v>
      </c>
      <c r="F49" s="20"/>
      <c r="G49" s="17">
        <f>4/5*H49</f>
        <v>12</v>
      </c>
      <c r="H49" s="18">
        <v>15</v>
      </c>
      <c r="I49" s="15">
        <f>760/1.01325*J49</f>
        <v>12.751048605970889</v>
      </c>
      <c r="J49" s="16">
        <v>0.017</v>
      </c>
    </row>
    <row r="50" spans="2:10" ht="12.75">
      <c r="B50" s="19">
        <f>4/5*C50</f>
        <v>6.4</v>
      </c>
      <c r="C50" s="14">
        <v>8</v>
      </c>
      <c r="D50" s="15">
        <f>760/1.01325*E50</f>
        <v>8.025660004934618</v>
      </c>
      <c r="E50" s="16">
        <v>0.010700000000000001</v>
      </c>
      <c r="F50" s="20"/>
      <c r="G50" s="17">
        <f>4/5*H50</f>
        <v>14.024000000000001</v>
      </c>
      <c r="H50" s="18">
        <v>17.53</v>
      </c>
      <c r="I50" s="15">
        <f>760/1.01325*J50</f>
        <v>15.001233654083396</v>
      </c>
      <c r="J50" s="16">
        <v>0.02</v>
      </c>
    </row>
    <row r="51" spans="2:10" ht="12.75">
      <c r="B51" s="15">
        <f>4/5*C51</f>
        <v>8</v>
      </c>
      <c r="C51" s="14">
        <v>10</v>
      </c>
      <c r="D51" s="15">
        <f>760/1.01325*E51</f>
        <v>9.22575869726129</v>
      </c>
      <c r="E51" s="16">
        <v>0.0123</v>
      </c>
      <c r="F51" s="20"/>
      <c r="G51" s="17">
        <f>4/5*H51</f>
        <v>16</v>
      </c>
      <c r="H51" s="18">
        <v>20</v>
      </c>
      <c r="I51" s="15">
        <f>760/1.01325*J51</f>
        <v>17.551443375277575</v>
      </c>
      <c r="J51" s="16">
        <v>0.0234</v>
      </c>
    </row>
    <row r="52" spans="2:10" ht="12.75">
      <c r="B52" s="19">
        <f>4/5*C52</f>
        <v>9.600000000000001</v>
      </c>
      <c r="C52" s="14">
        <v>12</v>
      </c>
      <c r="D52" s="15">
        <f>760/1.01325*E52</f>
        <v>10.500863557858377</v>
      </c>
      <c r="E52" s="16">
        <v>0.014</v>
      </c>
      <c r="F52" s="21"/>
      <c r="G52" s="17">
        <f>4/5*H52</f>
        <v>20</v>
      </c>
      <c r="H52" s="18">
        <v>25</v>
      </c>
      <c r="I52" s="15">
        <f>760/1.01325*J52</f>
        <v>23.776955341722182</v>
      </c>
      <c r="J52" s="16">
        <v>0.0317</v>
      </c>
    </row>
    <row r="53" spans="2:10" ht="12.75">
      <c r="B53" s="19">
        <f>4/5*C53</f>
        <v>11.200000000000001</v>
      </c>
      <c r="C53" s="14">
        <v>14</v>
      </c>
      <c r="D53" s="15">
        <f>760/1.01325*E53</f>
        <v>12.000986923266717</v>
      </c>
      <c r="E53" s="16">
        <v>0.016</v>
      </c>
      <c r="F53" s="22"/>
      <c r="G53" s="17">
        <f>4/5*H53</f>
        <v>23.184</v>
      </c>
      <c r="H53" s="18">
        <v>28.98</v>
      </c>
      <c r="I53" s="15">
        <f>760/1.01325*J53</f>
        <v>30.002467308166793</v>
      </c>
      <c r="J53" s="16">
        <v>0.04</v>
      </c>
    </row>
    <row r="54" spans="2:10" ht="12.75">
      <c r="B54" s="19">
        <f>4/5*C54</f>
        <v>12.8</v>
      </c>
      <c r="C54" s="14">
        <v>16</v>
      </c>
      <c r="D54" s="15">
        <f>760/1.01325*E54</f>
        <v>13.65112262521589</v>
      </c>
      <c r="E54" s="16">
        <v>0.0182</v>
      </c>
      <c r="F54" s="22"/>
      <c r="G54" s="17">
        <f>4/5*H54</f>
        <v>24</v>
      </c>
      <c r="H54" s="18">
        <v>30</v>
      </c>
      <c r="I54" s="15">
        <f>760/1.01325*J54</f>
        <v>31.8026153466568</v>
      </c>
      <c r="J54" s="16">
        <v>0.0424</v>
      </c>
    </row>
    <row r="55" spans="2:10" ht="12.75">
      <c r="B55" s="19">
        <f>4/5*C55</f>
        <v>14.4</v>
      </c>
      <c r="C55" s="14">
        <v>18</v>
      </c>
      <c r="D55" s="15">
        <f>760/1.01325*E55</f>
        <v>15.451270663705898</v>
      </c>
      <c r="E55" s="16">
        <v>0.0206</v>
      </c>
      <c r="F55" s="23"/>
      <c r="G55" s="17">
        <f>4/5*H55</f>
        <v>28.944000000000003</v>
      </c>
      <c r="H55" s="18">
        <v>36.18</v>
      </c>
      <c r="I55" s="15">
        <f>760/1.01325*J55</f>
        <v>45.003700962250186</v>
      </c>
      <c r="J55" s="16">
        <v>0.06</v>
      </c>
    </row>
    <row r="56" spans="2:10" ht="12.75">
      <c r="B56" s="15">
        <f>4/5*C56</f>
        <v>16</v>
      </c>
      <c r="C56" s="14">
        <v>20</v>
      </c>
      <c r="D56" s="15">
        <f>760/1.01325*E56</f>
        <v>17.551443375277575</v>
      </c>
      <c r="E56" s="16">
        <v>0.0234</v>
      </c>
      <c r="F56" s="21"/>
      <c r="G56" s="17">
        <f>4/5*H56</f>
        <v>32</v>
      </c>
      <c r="H56" s="18">
        <v>40</v>
      </c>
      <c r="I56" s="15">
        <f>760/1.01325*J56</f>
        <v>55.35455218356773</v>
      </c>
      <c r="J56" s="16">
        <v>0.0738</v>
      </c>
    </row>
    <row r="57" spans="2:10" ht="12.75">
      <c r="B57" s="19">
        <f>4/5*C57</f>
        <v>17.6</v>
      </c>
      <c r="C57" s="14">
        <v>22</v>
      </c>
      <c r="D57" s="15">
        <f>760/1.01325*E57</f>
        <v>19.80162842339008</v>
      </c>
      <c r="E57" s="16">
        <v>0.0264</v>
      </c>
      <c r="F57" s="21"/>
      <c r="G57" s="17">
        <f>4/5*H57</f>
        <v>33.224000000000004</v>
      </c>
      <c r="H57" s="18">
        <v>41.53</v>
      </c>
      <c r="I57" s="15">
        <f>760/1.01325*J57</f>
        <v>60.004934616333585</v>
      </c>
      <c r="J57" s="16">
        <v>0.08</v>
      </c>
    </row>
    <row r="58" spans="2:10" ht="12.75">
      <c r="B58" s="19">
        <f>4/5*C58</f>
        <v>19.200000000000003</v>
      </c>
      <c r="C58" s="14">
        <v>24</v>
      </c>
      <c r="D58" s="15">
        <f>760/1.01325*E58</f>
        <v>22.35183814458426</v>
      </c>
      <c r="E58" s="16">
        <v>0.0298</v>
      </c>
      <c r="F58" s="21"/>
      <c r="G58" s="17">
        <f>4/5*H58</f>
        <v>36.664</v>
      </c>
      <c r="H58" s="18">
        <v>45.83</v>
      </c>
      <c r="I58" s="15">
        <f>760/1.01325*J58</f>
        <v>75.00616827041698</v>
      </c>
      <c r="J58" s="16">
        <v>0.1</v>
      </c>
    </row>
    <row r="59" spans="2:10" ht="12.75">
      <c r="B59" s="11" t="s">
        <v>107</v>
      </c>
      <c r="C59" s="11" t="s">
        <v>108</v>
      </c>
      <c r="D59" s="11" t="s">
        <v>109</v>
      </c>
      <c r="E59" s="11" t="s">
        <v>110</v>
      </c>
      <c r="F59" s="12"/>
      <c r="G59" s="11" t="s">
        <v>111</v>
      </c>
      <c r="H59" s="11" t="s">
        <v>112</v>
      </c>
      <c r="I59" s="11" t="s">
        <v>113</v>
      </c>
      <c r="J59" s="11" t="s">
        <v>114</v>
      </c>
    </row>
    <row r="60" spans="2:10" ht="12.75">
      <c r="B60" s="19">
        <f>4/5*C60</f>
        <v>20.8</v>
      </c>
      <c r="C60" s="14">
        <v>26</v>
      </c>
      <c r="D60" s="15">
        <f>760/1.01325*E60</f>
        <v>25.202072538860108</v>
      </c>
      <c r="E60" s="16">
        <v>0.033600000000000005</v>
      </c>
      <c r="F60" s="21"/>
      <c r="G60" s="17">
        <f>4/5*H60</f>
        <v>40</v>
      </c>
      <c r="H60" s="18">
        <v>50</v>
      </c>
      <c r="I60" s="15">
        <f>760/1.01325*J60</f>
        <v>92.55761164569456</v>
      </c>
      <c r="J60" s="16">
        <v>0.12340000000000001</v>
      </c>
    </row>
    <row r="61" spans="2:10" ht="12.75">
      <c r="B61" s="19">
        <f>4/5*C61</f>
        <v>22.400000000000002</v>
      </c>
      <c r="C61" s="14">
        <v>28</v>
      </c>
      <c r="D61" s="15">
        <f>760/1.01325*E61</f>
        <v>28.352331606217618</v>
      </c>
      <c r="E61" s="16">
        <v>0.0378</v>
      </c>
      <c r="F61" s="21"/>
      <c r="G61" s="17">
        <f>4/5*H61</f>
        <v>48</v>
      </c>
      <c r="H61" s="18">
        <v>60</v>
      </c>
      <c r="I61" s="15">
        <f>760/1.01325*J61</f>
        <v>149.41228719467063</v>
      </c>
      <c r="J61" s="16">
        <v>0.19920000000000002</v>
      </c>
    </row>
    <row r="62" spans="2:10" ht="12.75">
      <c r="B62" s="15">
        <f>4/5*C62</f>
        <v>24</v>
      </c>
      <c r="C62" s="14">
        <v>30</v>
      </c>
      <c r="D62" s="15">
        <f>760/1.01325*E62</f>
        <v>31.8026153466568</v>
      </c>
      <c r="E62" s="16">
        <v>0.0424</v>
      </c>
      <c r="F62" s="20"/>
      <c r="G62" s="17">
        <f>4/5*H62</f>
        <v>48.072</v>
      </c>
      <c r="H62" s="18">
        <v>60.09</v>
      </c>
      <c r="I62" s="15">
        <f>760/1.01325*J62</f>
        <v>150.01233654083396</v>
      </c>
      <c r="J62" s="16">
        <v>0.2</v>
      </c>
    </row>
    <row r="63" spans="2:10" ht="12.75">
      <c r="B63" s="19">
        <f>4/5*C63</f>
        <v>25.6</v>
      </c>
      <c r="C63" s="14">
        <v>32</v>
      </c>
      <c r="D63" s="15">
        <f>760/1.01325*E63</f>
        <v>35.62792992844807</v>
      </c>
      <c r="E63" s="16">
        <v>0.0475</v>
      </c>
      <c r="F63" s="20"/>
      <c r="G63" s="17">
        <f>4/5*H63</f>
        <v>56</v>
      </c>
      <c r="H63" s="18">
        <v>70</v>
      </c>
      <c r="I63" s="15">
        <f>760/1.01325*J63</f>
        <v>233.7192203306193</v>
      </c>
      <c r="J63" s="16">
        <v>0.3116</v>
      </c>
    </row>
    <row r="64" spans="2:10" ht="12.75">
      <c r="B64" s="19">
        <f>4/5*C64</f>
        <v>27.200000000000003</v>
      </c>
      <c r="C64" s="14">
        <v>34</v>
      </c>
      <c r="D64" s="15">
        <f>760/1.01325*E64</f>
        <v>39.903281519861835</v>
      </c>
      <c r="E64" s="16">
        <v>0.053200000000000004</v>
      </c>
      <c r="F64" s="20"/>
      <c r="G64" s="17">
        <f>4/5*H64</f>
        <v>60.704</v>
      </c>
      <c r="H64" s="18">
        <v>75.88</v>
      </c>
      <c r="I64" s="15">
        <f>760/1.01325*J64</f>
        <v>300.0246730816679</v>
      </c>
      <c r="J64" s="16">
        <v>0.4</v>
      </c>
    </row>
    <row r="65" spans="2:10" ht="12.75">
      <c r="B65" s="19">
        <f>4/5*C65</f>
        <v>28.8</v>
      </c>
      <c r="C65" s="14">
        <v>36</v>
      </c>
      <c r="D65" s="15">
        <f>760/1.01325*E65</f>
        <v>44.55366395262769</v>
      </c>
      <c r="E65" s="16">
        <v>0.0594</v>
      </c>
      <c r="F65" s="20"/>
      <c r="G65" s="17">
        <f>4/5*H65</f>
        <v>64</v>
      </c>
      <c r="H65" s="18">
        <v>80</v>
      </c>
      <c r="I65" s="15">
        <f>760/1.01325*J65</f>
        <v>355.22921292869484</v>
      </c>
      <c r="J65" s="16">
        <v>0.4736</v>
      </c>
    </row>
    <row r="66" spans="2:10" ht="12.75">
      <c r="B66" s="19">
        <f>4/5*C66</f>
        <v>30.400000000000002</v>
      </c>
      <c r="C66" s="14">
        <v>38</v>
      </c>
      <c r="D66" s="15">
        <f>760/1.01325*E66</f>
        <v>49.72908956328646</v>
      </c>
      <c r="E66" s="16">
        <v>0.0663</v>
      </c>
      <c r="F66" s="20"/>
      <c r="G66" s="17">
        <f>4/5*H66</f>
        <v>68.76</v>
      </c>
      <c r="H66" s="18">
        <v>85.95</v>
      </c>
      <c r="I66" s="15">
        <f>760/1.01325*J66</f>
        <v>450.03700962250196</v>
      </c>
      <c r="J66" s="16">
        <v>0.6000000000000001</v>
      </c>
    </row>
    <row r="67" spans="2:10" ht="12.75">
      <c r="B67" s="15">
        <f>4/5*C67</f>
        <v>32</v>
      </c>
      <c r="C67" s="14">
        <v>40</v>
      </c>
      <c r="D67" s="15">
        <f>760/1.01325*E67</f>
        <v>55.35455218356773</v>
      </c>
      <c r="E67" s="16">
        <v>0.0738</v>
      </c>
      <c r="F67" s="20"/>
      <c r="G67" s="17">
        <f>4/5*H67</f>
        <v>72</v>
      </c>
      <c r="H67" s="18">
        <v>90</v>
      </c>
      <c r="I67" s="15">
        <f>760/1.01325*J67</f>
        <v>525.8682457438935</v>
      </c>
      <c r="J67" s="16">
        <v>0.7011000000000001</v>
      </c>
    </row>
    <row r="68" spans="2:10" ht="12.75">
      <c r="B68" s="15">
        <f>4/5*C68</f>
        <v>36</v>
      </c>
      <c r="C68" s="14">
        <v>45</v>
      </c>
      <c r="D68" s="15">
        <f>760/1.01325*E68</f>
        <v>71.85590920305948</v>
      </c>
      <c r="E68" s="16">
        <v>0.09580000000000001</v>
      </c>
      <c r="F68" s="20"/>
      <c r="G68" s="17">
        <f>4/5*H68</f>
        <v>74.808</v>
      </c>
      <c r="H68" s="18">
        <v>93.51</v>
      </c>
      <c r="I68" s="15">
        <f>760/1.01325*J68</f>
        <v>600.0493461633358</v>
      </c>
      <c r="J68" s="16">
        <v>0.8</v>
      </c>
    </row>
    <row r="69" spans="2:10" ht="12.75">
      <c r="B69" s="15">
        <f>4/5*C69</f>
        <v>40</v>
      </c>
      <c r="C69" s="14">
        <v>50</v>
      </c>
      <c r="D69" s="15">
        <f>760/1.01325*E69</f>
        <v>92.25758697261288</v>
      </c>
      <c r="E69" s="16">
        <v>0.123</v>
      </c>
      <c r="F69" s="20"/>
      <c r="G69" s="17">
        <f>4/5*H69</f>
        <v>79.70400000000001</v>
      </c>
      <c r="H69" s="18">
        <v>99.63</v>
      </c>
      <c r="I69" s="15">
        <f>760/1.01325*J69</f>
        <v>750.0616827041698</v>
      </c>
      <c r="J69" s="16">
        <v>1</v>
      </c>
    </row>
    <row r="70" spans="2:10" ht="12.75">
      <c r="B70" s="15">
        <f>4/5*C70</f>
        <v>44</v>
      </c>
      <c r="C70" s="14">
        <v>55</v>
      </c>
      <c r="D70" s="15">
        <f>760/1.01325*E70</f>
        <v>117.75968418455466</v>
      </c>
      <c r="E70" s="16">
        <v>0.157</v>
      </c>
      <c r="F70" s="20"/>
      <c r="G70" s="24">
        <f>4/5*H70</f>
        <v>80</v>
      </c>
      <c r="H70" s="25">
        <v>100</v>
      </c>
      <c r="I70" s="26">
        <f>760/1.01325*J70</f>
        <v>760</v>
      </c>
      <c r="J70" s="27">
        <v>1.01325</v>
      </c>
    </row>
    <row r="71" spans="2:10" ht="12.75">
      <c r="B71" s="15">
        <f>4/5*C71</f>
        <v>48</v>
      </c>
      <c r="C71" s="14">
        <v>60</v>
      </c>
      <c r="D71" s="15">
        <f>760/1.01325*E71</f>
        <v>149.2622748581298</v>
      </c>
      <c r="E71" s="16">
        <v>0.199</v>
      </c>
      <c r="F71" s="20"/>
      <c r="G71" s="17">
        <f>4/5*H71</f>
        <v>87.44</v>
      </c>
      <c r="H71" s="18">
        <v>109.3</v>
      </c>
      <c r="I71" s="15">
        <f>760/1.01325*J71</f>
        <v>1050.0863557858377</v>
      </c>
      <c r="J71" s="16">
        <v>1.4</v>
      </c>
    </row>
    <row r="72" spans="2:10" ht="12.75">
      <c r="B72" s="15">
        <f>4/5*C72</f>
        <v>52</v>
      </c>
      <c r="C72" s="14">
        <v>65</v>
      </c>
      <c r="D72" s="15">
        <f>760/1.01325*E72</f>
        <v>187.51542067604245</v>
      </c>
      <c r="E72" s="16">
        <v>0.25</v>
      </c>
      <c r="F72" s="20"/>
      <c r="G72" s="17">
        <f>4/5*H72</f>
        <v>96</v>
      </c>
      <c r="H72" s="18">
        <v>120</v>
      </c>
      <c r="I72" s="15">
        <f>760/1.01325*J72</f>
        <v>1488.872440167777</v>
      </c>
      <c r="J72" s="16">
        <v>1.9849999999999999</v>
      </c>
    </row>
    <row r="73" spans="2:10" ht="12.75">
      <c r="B73" s="15">
        <f>4/5*C73</f>
        <v>56</v>
      </c>
      <c r="C73" s="14">
        <v>70</v>
      </c>
      <c r="D73" s="15">
        <f>760/1.01325*E73</f>
        <v>234.01924500370097</v>
      </c>
      <c r="E73" s="16">
        <v>0.312</v>
      </c>
      <c r="F73" s="20"/>
      <c r="G73" s="17">
        <f>4/5*H73</f>
        <v>96.18400000000001</v>
      </c>
      <c r="H73" s="18">
        <v>120.23</v>
      </c>
      <c r="I73" s="15">
        <f>760/1.01325*J73</f>
        <v>1500.1233654083396</v>
      </c>
      <c r="J73" s="16">
        <v>2</v>
      </c>
    </row>
    <row r="74" spans="2:10" ht="12.75">
      <c r="B74" s="15">
        <f>4/5*C74</f>
        <v>60</v>
      </c>
      <c r="C74" s="14">
        <v>75</v>
      </c>
      <c r="D74" s="15">
        <f>760/1.01325*E74</f>
        <v>288.7737478411054</v>
      </c>
      <c r="E74" s="16">
        <v>0.385</v>
      </c>
      <c r="F74" s="20"/>
      <c r="G74" s="17">
        <f>4/5*H74</f>
        <v>106.832</v>
      </c>
      <c r="H74" s="18">
        <v>133.54</v>
      </c>
      <c r="I74" s="15">
        <f>760/1.01325*J74</f>
        <v>2250.1850481125093</v>
      </c>
      <c r="J74" s="16">
        <v>3</v>
      </c>
    </row>
    <row r="75" spans="2:10" ht="12.75">
      <c r="B75" s="15">
        <f>4/5*C75</f>
        <v>64</v>
      </c>
      <c r="C75" s="14">
        <v>80</v>
      </c>
      <c r="D75" s="15">
        <f>760/1.01325*E75</f>
        <v>354.7791759190724</v>
      </c>
      <c r="E75" s="16">
        <v>0.47300000000000003</v>
      </c>
      <c r="F75" s="20"/>
      <c r="G75" s="17">
        <f>4/5*H75</f>
        <v>112</v>
      </c>
      <c r="H75" s="18">
        <v>140</v>
      </c>
      <c r="I75" s="15">
        <f>760/1.01325*J75</f>
        <v>2710.7229212928696</v>
      </c>
      <c r="J75" s="16">
        <v>3.614</v>
      </c>
    </row>
    <row r="76" spans="2:10" ht="12.75">
      <c r="B76" s="15">
        <f>4/5*C76</f>
        <v>68</v>
      </c>
      <c r="C76" s="14">
        <v>85</v>
      </c>
      <c r="D76" s="15">
        <f>760/1.01325*E76</f>
        <v>433.53565260301013</v>
      </c>
      <c r="E76" s="16">
        <v>0.578</v>
      </c>
      <c r="F76" s="20"/>
      <c r="G76" s="17">
        <f>4/5*H76</f>
        <v>114.89600000000002</v>
      </c>
      <c r="H76" s="18">
        <v>143.62</v>
      </c>
      <c r="I76" s="15">
        <f>760/1.01325*J76</f>
        <v>3000.2467308166792</v>
      </c>
      <c r="J76" s="16">
        <v>4</v>
      </c>
    </row>
    <row r="77" spans="2:10" ht="12.75">
      <c r="B77" s="15">
        <f>4/5*C77</f>
        <v>72</v>
      </c>
      <c r="C77" s="14">
        <v>90</v>
      </c>
      <c r="D77" s="15">
        <f>760/1.01325*E77</f>
        <v>525.793239575623</v>
      </c>
      <c r="E77" s="16">
        <v>0.7010000000000001</v>
      </c>
      <c r="F77" s="20"/>
      <c r="G77" s="17">
        <f>4/5*H77</f>
        <v>121.47200000000001</v>
      </c>
      <c r="H77" s="18">
        <v>151.84</v>
      </c>
      <c r="I77" s="15">
        <f>760/1.01325*J77</f>
        <v>3750.308413520849</v>
      </c>
      <c r="J77" s="16">
        <v>5</v>
      </c>
    </row>
    <row r="78" spans="2:10" ht="12.75">
      <c r="B78" s="15">
        <f>4/5*C78</f>
        <v>76</v>
      </c>
      <c r="C78" s="14">
        <v>95</v>
      </c>
      <c r="D78" s="15">
        <f>760/1.01325*E78</f>
        <v>633.8021218850234</v>
      </c>
      <c r="E78" s="16">
        <v>0.845</v>
      </c>
      <c r="F78" s="20"/>
      <c r="G78" s="17">
        <f>4/5*H78</f>
        <v>127.072</v>
      </c>
      <c r="H78" s="18">
        <v>158.84</v>
      </c>
      <c r="I78" s="15">
        <f>760/1.01325*J78</f>
        <v>4500.370096225019</v>
      </c>
      <c r="J78" s="16">
        <v>6</v>
      </c>
    </row>
    <row r="79" spans="2:10" ht="12.75">
      <c r="B79" s="26">
        <f>4/5*C79</f>
        <v>80</v>
      </c>
      <c r="C79" s="28">
        <v>100</v>
      </c>
      <c r="D79" s="26">
        <f>760/1.01325*E79</f>
        <v>760.0375030841353</v>
      </c>
      <c r="E79" s="27">
        <v>1.0133</v>
      </c>
      <c r="F79" s="29"/>
      <c r="G79" s="17">
        <f>4/5*H79</f>
        <v>128</v>
      </c>
      <c r="H79" s="18">
        <v>160</v>
      </c>
      <c r="I79" s="15">
        <f>760/1.01325*J79</f>
        <v>4636.131260794474</v>
      </c>
      <c r="J79" s="16">
        <v>6.181</v>
      </c>
    </row>
    <row r="80" spans="2:10" ht="12.75">
      <c r="B80" s="15">
        <f>4/5*C80</f>
        <v>84</v>
      </c>
      <c r="C80" s="14">
        <v>105</v>
      </c>
      <c r="D80" s="15">
        <f>760/1.01325*E80</f>
        <v>906.074512706637</v>
      </c>
      <c r="E80" s="16">
        <v>1.208</v>
      </c>
      <c r="F80" s="20"/>
      <c r="G80" s="17">
        <f>4/5*H80</f>
        <v>136.328</v>
      </c>
      <c r="H80" s="18">
        <v>170.41</v>
      </c>
      <c r="I80" s="15">
        <f>760/1.01325*J80</f>
        <v>6000.4934616333585</v>
      </c>
      <c r="J80" s="16">
        <v>8</v>
      </c>
    </row>
    <row r="81" spans="2:10" ht="12.75">
      <c r="B81" s="15">
        <f>4/5*C81</f>
        <v>88</v>
      </c>
      <c r="C81" s="14">
        <v>110</v>
      </c>
      <c r="D81" s="15">
        <f>760/1.01325*E81</f>
        <v>1074.8383913150753</v>
      </c>
      <c r="E81" s="16">
        <v>1.433</v>
      </c>
      <c r="F81" s="20"/>
      <c r="G81" s="17">
        <f>4/5*H81</f>
        <v>143.904</v>
      </c>
      <c r="H81" s="18">
        <v>179.88</v>
      </c>
      <c r="I81" s="15">
        <f>760/1.01325*J81</f>
        <v>7500.616827041698</v>
      </c>
      <c r="J81" s="16">
        <v>10</v>
      </c>
    </row>
    <row r="82" spans="2:10" ht="12.75">
      <c r="B82" s="15">
        <f>4/5*C82</f>
        <v>96</v>
      </c>
      <c r="C82" s="14">
        <v>120</v>
      </c>
      <c r="D82" s="15">
        <f>760/1.01325*E82</f>
        <v>1488.872440167777</v>
      </c>
      <c r="E82" s="16">
        <v>1.9849999999999999</v>
      </c>
      <c r="F82" s="20"/>
      <c r="G82" s="17">
        <f>4/5*H82</f>
        <v>144</v>
      </c>
      <c r="H82" s="18">
        <v>180</v>
      </c>
      <c r="I82" s="15">
        <f>760/1.01325*J82</f>
        <v>7523.1186775228225</v>
      </c>
      <c r="J82" s="16">
        <v>10.03</v>
      </c>
    </row>
    <row r="83" spans="2:10" ht="12.75">
      <c r="B83" s="30" t="s">
        <v>115</v>
      </c>
      <c r="C83" s="30"/>
      <c r="D83" s="30"/>
      <c r="E83" s="30"/>
      <c r="F83" s="20"/>
      <c r="G83" s="30" t="s">
        <v>116</v>
      </c>
      <c r="H83" s="30"/>
      <c r="I83" s="30"/>
      <c r="J83" s="30"/>
    </row>
    <row r="84" spans="2:10" ht="12.75">
      <c r="B84" s="31"/>
      <c r="C84" s="32"/>
      <c r="D84" s="31"/>
      <c r="E84" s="33"/>
      <c r="F84" s="20"/>
      <c r="G84" s="34"/>
      <c r="H84" s="35"/>
      <c r="I84" s="31"/>
      <c r="J84" s="33"/>
    </row>
    <row r="85" spans="1:10" ht="12.75">
      <c r="A85" s="31" t="s">
        <v>117</v>
      </c>
      <c r="B85" s="31"/>
      <c r="C85" s="32"/>
      <c r="D85" s="31"/>
      <c r="E85" s="33"/>
      <c r="F85" s="20"/>
      <c r="G85" s="34"/>
      <c r="H85" s="35"/>
      <c r="I85" s="31"/>
      <c r="J85" s="33"/>
    </row>
    <row r="86" spans="1:10" ht="12.75">
      <c r="A86" s="31" t="s">
        <v>118</v>
      </c>
      <c r="B86" s="31"/>
      <c r="C86" s="32"/>
      <c r="D86" s="31"/>
      <c r="E86" s="33"/>
      <c r="F86" s="20"/>
      <c r="G86" s="34"/>
      <c r="H86" s="35"/>
      <c r="I86" s="31"/>
      <c r="J86" s="33"/>
    </row>
    <row r="87" spans="1:10" ht="12.75">
      <c r="A87" s="31" t="s">
        <v>119</v>
      </c>
      <c r="B87" s="31"/>
      <c r="C87" s="32"/>
      <c r="D87" s="31"/>
      <c r="E87" s="33"/>
      <c r="F87" s="20"/>
      <c r="G87" s="34"/>
      <c r="H87" s="35"/>
      <c r="I87" s="31"/>
      <c r="J87" s="33"/>
    </row>
    <row r="88" spans="2:10" ht="12.75">
      <c r="B88" s="31"/>
      <c r="C88" s="32"/>
      <c r="D88" s="31"/>
      <c r="E88" s="33"/>
      <c r="F88" s="20"/>
      <c r="G88" s="34"/>
      <c r="H88" s="35"/>
      <c r="I88" s="31"/>
      <c r="J88" s="33"/>
    </row>
    <row r="89" spans="1:10" ht="12.75">
      <c r="A89" s="36" t="s">
        <v>120</v>
      </c>
      <c r="B89" s="36"/>
      <c r="C89" s="32"/>
      <c r="D89" s="31"/>
      <c r="E89" s="33"/>
      <c r="F89" s="20"/>
      <c r="G89" s="34"/>
      <c r="H89" s="35"/>
      <c r="I89" s="31"/>
      <c r="J89" s="33"/>
    </row>
    <row r="90" spans="1:10" ht="12.75">
      <c r="A90" s="31" t="s">
        <v>121</v>
      </c>
      <c r="B90" s="31"/>
      <c r="C90" s="32"/>
      <c r="D90" s="31"/>
      <c r="E90" s="33"/>
      <c r="F90" s="20"/>
      <c r="G90" s="34"/>
      <c r="H90" s="35"/>
      <c r="I90" s="31"/>
      <c r="J90" s="33"/>
    </row>
    <row r="91" spans="2:10" ht="12.75">
      <c r="B91" s="31"/>
      <c r="C91" s="32"/>
      <c r="D91" s="31"/>
      <c r="E91" s="33"/>
      <c r="F91" s="20"/>
      <c r="G91" s="34"/>
      <c r="H91" s="35"/>
      <c r="I91" s="31"/>
      <c r="J91" s="33"/>
    </row>
    <row r="92" spans="2:10" ht="12.75">
      <c r="B92" s="31"/>
      <c r="C92" s="32"/>
      <c r="D92" s="31"/>
      <c r="E92" s="33"/>
      <c r="F92" s="20"/>
      <c r="G92" s="34"/>
      <c r="H92" s="35"/>
      <c r="I92" s="31"/>
      <c r="J92" s="33"/>
    </row>
    <row r="93" spans="2:10" ht="12.75">
      <c r="B93" s="31"/>
      <c r="C93" s="32"/>
      <c r="D93" s="31"/>
      <c r="E93" s="33"/>
      <c r="F93" s="20"/>
      <c r="G93" s="34"/>
      <c r="H93" s="35"/>
      <c r="I93" s="31"/>
      <c r="J93" s="33"/>
    </row>
    <row r="94" spans="2:10" ht="12.75">
      <c r="B94" s="31"/>
      <c r="C94" s="32"/>
      <c r="D94" s="31"/>
      <c r="E94" s="33"/>
      <c r="F94" s="20"/>
      <c r="G94" s="34"/>
      <c r="H94" s="35"/>
      <c r="I94" s="31"/>
      <c r="J94" s="33"/>
    </row>
    <row r="95" spans="2:10" ht="12.75">
      <c r="B95" s="31"/>
      <c r="C95" s="32"/>
      <c r="D95" s="31"/>
      <c r="E95" s="33"/>
      <c r="F95" s="20"/>
      <c r="G95" s="34"/>
      <c r="H95" s="35"/>
      <c r="I95" s="31"/>
      <c r="J95" s="33"/>
    </row>
    <row r="96" spans="2:10" ht="12.75">
      <c r="B96" s="31"/>
      <c r="C96" s="32"/>
      <c r="D96" s="31"/>
      <c r="E96" s="33"/>
      <c r="F96" s="20"/>
      <c r="G96" s="34"/>
      <c r="H96" s="35"/>
      <c r="I96" s="31"/>
      <c r="J96" s="33"/>
    </row>
    <row r="97" spans="2:10" ht="12.75">
      <c r="B97" s="31"/>
      <c r="C97" s="32"/>
      <c r="D97" s="31"/>
      <c r="E97" s="33"/>
      <c r="F97" s="20"/>
      <c r="G97" s="34"/>
      <c r="H97" s="35"/>
      <c r="I97" s="31"/>
      <c r="J97" s="33"/>
    </row>
    <row r="98" spans="2:10" ht="12.75">
      <c r="B98" s="31"/>
      <c r="C98" s="32"/>
      <c r="D98" s="31"/>
      <c r="E98" s="33"/>
      <c r="F98" s="20"/>
      <c r="G98" s="34"/>
      <c r="H98" s="35"/>
      <c r="I98" s="31"/>
      <c r="J98" s="33"/>
    </row>
    <row r="99" spans="2:10" ht="12.75">
      <c r="B99" s="31"/>
      <c r="C99" s="32"/>
      <c r="D99" s="31"/>
      <c r="E99" s="33"/>
      <c r="F99" s="20"/>
      <c r="G99" s="34"/>
      <c r="H99" s="35"/>
      <c r="I99" s="31"/>
      <c r="J99" s="33"/>
    </row>
    <row r="100" spans="2:10" ht="12.75">
      <c r="B100" s="31"/>
      <c r="C100" s="32"/>
      <c r="D100" s="31"/>
      <c r="E100" s="33"/>
      <c r="F100" s="20"/>
      <c r="G100" s="34"/>
      <c r="H100" s="35"/>
      <c r="I100" s="31"/>
      <c r="J100" s="33"/>
    </row>
    <row r="101" spans="2:10" ht="12.75">
      <c r="B101" s="31"/>
      <c r="C101" s="32"/>
      <c r="D101" s="31"/>
      <c r="E101" s="33"/>
      <c r="F101" s="20"/>
      <c r="G101" s="34"/>
      <c r="H101" s="35"/>
      <c r="I101" s="31"/>
      <c r="J101" s="33"/>
    </row>
    <row r="102" spans="2:10" ht="12.75">
      <c r="B102" s="31"/>
      <c r="C102" s="32"/>
      <c r="D102" s="31"/>
      <c r="E102" s="33"/>
      <c r="F102" s="20"/>
      <c r="G102" s="34"/>
      <c r="H102" s="35"/>
      <c r="I102" s="31"/>
      <c r="J102" s="33"/>
    </row>
    <row r="103" spans="2:10" ht="12.75">
      <c r="B103" s="31"/>
      <c r="C103" s="32"/>
      <c r="D103" s="31"/>
      <c r="E103" s="33"/>
      <c r="F103" s="20"/>
      <c r="G103" s="34"/>
      <c r="H103" s="35"/>
      <c r="I103" s="31"/>
      <c r="J103" s="33"/>
    </row>
    <row r="104" spans="2:10" ht="12.75">
      <c r="B104" s="31"/>
      <c r="C104" s="32"/>
      <c r="D104" s="31"/>
      <c r="E104" s="33"/>
      <c r="F104" s="20"/>
      <c r="G104" s="34"/>
      <c r="H104" s="35"/>
      <c r="I104" s="31"/>
      <c r="J104" s="33"/>
    </row>
    <row r="105" spans="2:10" ht="12.75">
      <c r="B105" s="31"/>
      <c r="C105" s="32"/>
      <c r="D105" s="31"/>
      <c r="E105" s="33"/>
      <c r="F105" s="20"/>
      <c r="G105" s="34"/>
      <c r="H105" s="35"/>
      <c r="I105" s="31"/>
      <c r="J105" s="33"/>
    </row>
    <row r="106" spans="2:10" ht="12.75">
      <c r="B106" s="31"/>
      <c r="C106" s="32"/>
      <c r="D106" s="31"/>
      <c r="E106" s="33"/>
      <c r="F106" s="20"/>
      <c r="G106" s="34"/>
      <c r="H106" s="35"/>
      <c r="I106" s="31"/>
      <c r="J106" s="33"/>
    </row>
    <row r="107" spans="2:10" ht="12.75">
      <c r="B107" s="31"/>
      <c r="C107" s="32"/>
      <c r="D107" s="31"/>
      <c r="E107" s="33"/>
      <c r="F107" s="20"/>
      <c r="G107" s="34"/>
      <c r="H107" s="35"/>
      <c r="I107" s="31"/>
      <c r="J107" s="33"/>
    </row>
    <row r="108" spans="2:10" ht="12.75">
      <c r="B108" s="31"/>
      <c r="C108" s="32"/>
      <c r="D108" s="31"/>
      <c r="E108" s="33"/>
      <c r="F108" s="20"/>
      <c r="G108" s="34"/>
      <c r="H108" s="35"/>
      <c r="I108" s="31"/>
      <c r="J108" s="33"/>
    </row>
    <row r="109" spans="2:10" ht="12.75">
      <c r="B109" s="31"/>
      <c r="C109" s="32"/>
      <c r="D109" s="31"/>
      <c r="E109" s="33"/>
      <c r="F109" s="20"/>
      <c r="G109" s="34"/>
      <c r="H109" s="35"/>
      <c r="I109" s="31"/>
      <c r="J109" s="33"/>
    </row>
    <row r="110" spans="2:10" ht="12.75">
      <c r="B110" s="31"/>
      <c r="C110" s="32"/>
      <c r="D110" s="31"/>
      <c r="E110" s="33"/>
      <c r="F110" s="20"/>
      <c r="G110" s="34"/>
      <c r="H110" s="35"/>
      <c r="I110" s="31"/>
      <c r="J110" s="33"/>
    </row>
    <row r="111" spans="2:10" ht="12.75">
      <c r="B111" s="31"/>
      <c r="C111" s="32"/>
      <c r="D111" s="31"/>
      <c r="E111" s="33"/>
      <c r="F111" s="20"/>
      <c r="G111" s="34"/>
      <c r="H111" s="35"/>
      <c r="I111" s="31"/>
      <c r="J111" s="33"/>
    </row>
    <row r="112" spans="2:10" ht="12.75">
      <c r="B112" s="31"/>
      <c r="C112" s="32"/>
      <c r="D112" s="31"/>
      <c r="E112" s="33"/>
      <c r="F112" s="20"/>
      <c r="G112" s="34"/>
      <c r="H112" s="35"/>
      <c r="I112" s="31"/>
      <c r="J112" s="33"/>
    </row>
    <row r="113" spans="2:10" ht="12.75">
      <c r="B113" s="31"/>
      <c r="C113" s="32"/>
      <c r="D113" s="31"/>
      <c r="E113" s="33"/>
      <c r="F113" s="20"/>
      <c r="G113" s="34"/>
      <c r="H113" s="35"/>
      <c r="I113" s="31"/>
      <c r="J113" s="33"/>
    </row>
    <row r="114" spans="2:10" ht="12.75">
      <c r="B114" s="31"/>
      <c r="C114" s="32"/>
      <c r="D114" s="31"/>
      <c r="E114" s="33"/>
      <c r="F114" s="20"/>
      <c r="G114" s="34"/>
      <c r="H114" s="35"/>
      <c r="I114" s="31"/>
      <c r="J114" s="33"/>
    </row>
    <row r="115" spans="2:10" ht="12.75">
      <c r="B115" s="31"/>
      <c r="C115" s="32"/>
      <c r="D115" s="31"/>
      <c r="E115" s="37" t="s">
        <v>122</v>
      </c>
      <c r="F115" s="29"/>
      <c r="G115" s="34"/>
      <c r="H115" s="35"/>
      <c r="I115" s="31"/>
      <c r="J115" s="33"/>
    </row>
    <row r="116" spans="2:10" ht="12.75">
      <c r="B116" s="31"/>
      <c r="C116" s="32"/>
      <c r="D116" s="31"/>
      <c r="E116" s="37"/>
      <c r="F116" s="29"/>
      <c r="G116" s="34"/>
      <c r="H116" s="35"/>
      <c r="I116" s="31"/>
      <c r="J116" s="33"/>
    </row>
    <row r="117" spans="1:10" ht="12.75">
      <c r="A117" s="2" t="s">
        <v>123</v>
      </c>
      <c r="B117" s="31"/>
      <c r="C117" s="32"/>
      <c r="D117" s="31"/>
      <c r="E117" s="37"/>
      <c r="F117" s="29"/>
      <c r="G117" s="34"/>
      <c r="H117" s="35"/>
      <c r="I117" s="31"/>
      <c r="J117" s="33"/>
    </row>
    <row r="118" spans="1:10" ht="12.75">
      <c r="A118" s="31" t="s">
        <v>124</v>
      </c>
      <c r="B118" s="32"/>
      <c r="C118" s="32"/>
      <c r="D118" s="31"/>
      <c r="E118" s="33"/>
      <c r="F118" s="20"/>
      <c r="G118" s="34"/>
      <c r="H118" s="35"/>
      <c r="I118" s="31"/>
      <c r="J118" s="33"/>
    </row>
    <row r="119" spans="1:10" ht="12.75">
      <c r="A119" s="36" t="s">
        <v>125</v>
      </c>
      <c r="B119" s="32"/>
      <c r="C119" s="32"/>
      <c r="D119" s="31"/>
      <c r="E119" s="33"/>
      <c r="F119" s="20"/>
      <c r="G119" s="34"/>
      <c r="H119" s="35"/>
      <c r="I119" s="31"/>
      <c r="J119" s="33"/>
    </row>
    <row r="120" spans="1:10" ht="12.75">
      <c r="A120" s="31"/>
      <c r="B120" s="32"/>
      <c r="C120" s="32"/>
      <c r="D120" s="31"/>
      <c r="E120" s="33"/>
      <c r="F120" s="20"/>
      <c r="G120" s="34"/>
      <c r="H120" s="35"/>
      <c r="I120" s="31"/>
      <c r="J120" s="33"/>
    </row>
    <row r="121" ht="12.75">
      <c r="A121" s="2" t="s">
        <v>126</v>
      </c>
    </row>
    <row r="122" spans="1:2" ht="12.75">
      <c r="A122" t="s">
        <v>127</v>
      </c>
      <c r="B122" t="s">
        <v>128</v>
      </c>
    </row>
    <row r="123" spans="1:2" ht="12.75">
      <c r="A123" t="s">
        <v>129</v>
      </c>
      <c r="B123" t="s">
        <v>130</v>
      </c>
    </row>
    <row r="124" ht="12.75">
      <c r="B124" t="s">
        <v>131</v>
      </c>
    </row>
    <row r="125" spans="1:2" ht="12.75">
      <c r="A125" t="s">
        <v>132</v>
      </c>
      <c r="B125" t="s">
        <v>133</v>
      </c>
    </row>
    <row r="126" spans="1:2" ht="12.75">
      <c r="A126" t="s">
        <v>134</v>
      </c>
      <c r="B126" t="s">
        <v>135</v>
      </c>
    </row>
    <row r="127" spans="1:2" ht="12.75">
      <c r="A127" t="s">
        <v>61</v>
      </c>
      <c r="B127" t="s">
        <v>62</v>
      </c>
    </row>
    <row r="128" spans="1:2" ht="12.75">
      <c r="A128" t="s">
        <v>136</v>
      </c>
      <c r="B128" t="s">
        <v>137</v>
      </c>
    </row>
  </sheetData>
  <sheetProtection selectLockedCells="1" selectUnlockedCells="1"/>
  <mergeCells count="2">
    <mergeCell ref="B83:E83"/>
    <mergeCell ref="G83:J83"/>
  </mergeCells>
  <printOptions/>
  <pageMargins left="0.7875" right="0.7875" top="1.136111111111111" bottom="0.7875" header="0.7875" footer="0.5118055555555555"/>
  <pageSetup fitToHeight="5" fitToWidth="1" horizontalDpi="300" verticalDpi="300" orientation="landscape" paperSize="9"/>
  <headerFooter alignWithMargins="0">
    <oddHeader>&amp;LPrinted on &amp;D&amp;C&amp;"Times New Roman,Fett"&amp;18&amp;A&amp;RPage &amp;P of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workbookViewId="0" topLeftCell="A1">
      <selection activeCell="A1" sqref="A1"/>
    </sheetView>
  </sheetViews>
  <sheetFormatPr defaultColWidth="11.00390625" defaultRowHeight="15.75"/>
  <cols>
    <col min="1" max="1" width="11.375" style="0" customWidth="1"/>
    <col min="2" max="2" width="11.75390625" style="0" customWidth="1"/>
    <col min="3" max="6" width="10.75390625" style="0" customWidth="1"/>
    <col min="7" max="7" width="11.875" style="0" customWidth="1"/>
    <col min="8" max="8" width="10.75390625" style="0" customWidth="1"/>
    <col min="9" max="9" width="11.75390625" style="0" customWidth="1"/>
    <col min="10" max="16384" width="10.75390625" style="0" customWidth="1"/>
  </cols>
  <sheetData>
    <row r="1" spans="2:3" ht="12.75">
      <c r="B1" s="1">
        <v>42699</v>
      </c>
      <c r="C1" s="2" t="s">
        <v>138</v>
      </c>
    </row>
    <row r="2" spans="1:4" ht="12.75">
      <c r="A2" t="s">
        <v>1</v>
      </c>
      <c r="B2" s="1">
        <v>42312</v>
      </c>
      <c r="C2" s="1">
        <f>B1</f>
        <v>42699</v>
      </c>
      <c r="D2" t="s">
        <v>66</v>
      </c>
    </row>
    <row r="4" ht="12.75">
      <c r="A4" s="2" t="s">
        <v>139</v>
      </c>
    </row>
    <row r="5" ht="12.75">
      <c r="A5" t="s">
        <v>140</v>
      </c>
    </row>
    <row r="6" ht="12.75">
      <c r="A6" t="s">
        <v>141</v>
      </c>
    </row>
    <row r="7" ht="12.75">
      <c r="A7" t="s">
        <v>142</v>
      </c>
    </row>
    <row r="8" ht="12.75">
      <c r="A8" t="s">
        <v>143</v>
      </c>
    </row>
    <row r="9" ht="12.75">
      <c r="A9" t="s">
        <v>144</v>
      </c>
    </row>
    <row r="11" ht="12.75">
      <c r="A11" s="2" t="s">
        <v>145</v>
      </c>
    </row>
    <row r="12" ht="12.75">
      <c r="A12" t="s">
        <v>146</v>
      </c>
    </row>
    <row r="13" ht="12.75">
      <c r="A13" t="s">
        <v>147</v>
      </c>
    </row>
    <row r="14" ht="12.75">
      <c r="A14" t="s">
        <v>148</v>
      </c>
    </row>
    <row r="15" ht="12.75">
      <c r="A15" t="s">
        <v>149</v>
      </c>
    </row>
    <row r="17" ht="12.75">
      <c r="A17" s="2" t="s">
        <v>150</v>
      </c>
    </row>
    <row r="18" ht="12.75">
      <c r="A18" t="s">
        <v>151</v>
      </c>
    </row>
    <row r="19" ht="12.75">
      <c r="A19" t="s">
        <v>152</v>
      </c>
    </row>
    <row r="21" ht="12.75">
      <c r="B21" t="s">
        <v>153</v>
      </c>
    </row>
    <row r="22" ht="12.75">
      <c r="A22" t="s">
        <v>154</v>
      </c>
    </row>
    <row r="23" spans="1:2" ht="12.75">
      <c r="A23" s="3" t="s">
        <v>155</v>
      </c>
      <c r="B23" t="s">
        <v>156</v>
      </c>
    </row>
    <row r="24" spans="1:2" ht="12.75">
      <c r="A24" s="3" t="s">
        <v>157</v>
      </c>
      <c r="B24" t="s">
        <v>158</v>
      </c>
    </row>
    <row r="25" spans="1:2" ht="12.75">
      <c r="A25" t="s">
        <v>159</v>
      </c>
      <c r="B25" s="38" t="s">
        <v>160</v>
      </c>
    </row>
    <row r="26" spans="1:2" ht="12.75">
      <c r="A26" s="3" t="s">
        <v>161</v>
      </c>
      <c r="B26" t="s">
        <v>162</v>
      </c>
    </row>
    <row r="27" spans="1:2" ht="12.75">
      <c r="A27" s="3" t="s">
        <v>163</v>
      </c>
      <c r="B27" t="s">
        <v>164</v>
      </c>
    </row>
    <row r="28" spans="1:2" ht="12.75">
      <c r="A28" s="3" t="s">
        <v>165</v>
      </c>
      <c r="B28" t="s">
        <v>166</v>
      </c>
    </row>
    <row r="29" spans="1:2" ht="12.75">
      <c r="A29" s="39" t="s">
        <v>167</v>
      </c>
      <c r="B29" t="s">
        <v>168</v>
      </c>
    </row>
    <row r="30" ht="12.75">
      <c r="A30" s="3"/>
    </row>
    <row r="31" ht="12.75">
      <c r="A31" s="3" t="s">
        <v>169</v>
      </c>
    </row>
    <row r="32" spans="1:10" ht="12.75">
      <c r="A32" s="40" t="s">
        <v>170</v>
      </c>
      <c r="B32" s="40" t="s">
        <v>171</v>
      </c>
      <c r="C32" s="40" t="s">
        <v>172</v>
      </c>
      <c r="D32" s="40" t="s">
        <v>173</v>
      </c>
      <c r="E32" s="40" t="s">
        <v>174</v>
      </c>
      <c r="F32" s="40" t="s">
        <v>175</v>
      </c>
      <c r="G32" s="40" t="s">
        <v>176</v>
      </c>
      <c r="H32" s="40" t="s">
        <v>177</v>
      </c>
      <c r="I32" s="40" t="s">
        <v>178</v>
      </c>
      <c r="J32" s="40" t="s">
        <v>179</v>
      </c>
    </row>
    <row r="33" spans="1:10" ht="12.75">
      <c r="A33" s="41">
        <v>45</v>
      </c>
      <c r="B33" s="41">
        <v>0</v>
      </c>
      <c r="C33" s="41">
        <v>101325</v>
      </c>
      <c r="D33" s="41">
        <v>1025</v>
      </c>
      <c r="E33" s="41">
        <v>13.5</v>
      </c>
      <c r="F33" s="42">
        <f>9.78049*(1+0.0052884*SIN(A33/45*ATAN(1))^2-0.0000059*SIN(2*A33/45*ATAN(1))^2-0.0000003*B33)</f>
        <v>9.806293866767001</v>
      </c>
      <c r="G33" s="43">
        <f>D33*F33*E33</f>
        <v>135694.59138138837</v>
      </c>
      <c r="H33" s="42">
        <f>G33/100000</f>
        <v>1.3569459138138837</v>
      </c>
      <c r="I33" s="43">
        <f>C33+G33</f>
        <v>237019.59138138837</v>
      </c>
      <c r="J33" s="42">
        <f>I33/100000</f>
        <v>2.3701959138138835</v>
      </c>
    </row>
    <row r="34" spans="1:10" ht="12.75">
      <c r="A34" s="41">
        <v>30</v>
      </c>
      <c r="B34" s="41">
        <v>0</v>
      </c>
      <c r="C34" s="41">
        <v>101325</v>
      </c>
      <c r="D34" s="41">
        <v>1022</v>
      </c>
      <c r="E34" s="41">
        <v>13.5</v>
      </c>
      <c r="F34" s="42">
        <f>9.78049*(1+0.0052884*SIN(A34/45*ATAN(1))^2-0.0000059*SIN(2*A34/45*ATAN(1))^2-0.0000003*B34)</f>
        <v>9.793377507160752</v>
      </c>
      <c r="G34" s="43">
        <f>D34*F34*E34</f>
        <v>135119.2294662969</v>
      </c>
      <c r="H34" s="42">
        <f>G34/100000</f>
        <v>1.351192294662969</v>
      </c>
      <c r="I34" s="43">
        <f>C34+G34</f>
        <v>236444.2294662969</v>
      </c>
      <c r="J34" s="42">
        <f>I34/100000</f>
        <v>2.364442294662969</v>
      </c>
    </row>
    <row r="35" spans="1:10" ht="12.75">
      <c r="A35" s="12" t="s">
        <v>180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2" ht="12.75">
      <c r="A36" s="3"/>
      <c r="B36" s="3"/>
    </row>
    <row r="37" spans="1:4" ht="12.75">
      <c r="A37" s="3" t="s">
        <v>181</v>
      </c>
      <c r="B37" s="3"/>
      <c r="D37" t="s">
        <v>182</v>
      </c>
    </row>
    <row r="38" spans="1:2" ht="12.75">
      <c r="A38" s="3"/>
      <c r="B38" s="3"/>
    </row>
    <row r="39" spans="1:2" ht="12.75">
      <c r="A39" s="3" t="s">
        <v>183</v>
      </c>
      <c r="B39" s="3"/>
    </row>
    <row r="40" spans="1:2" ht="12.75">
      <c r="A40" s="3"/>
      <c r="B40" s="3"/>
    </row>
    <row r="41" spans="1:2" ht="12.75">
      <c r="A41" s="3" t="s">
        <v>184</v>
      </c>
      <c r="B41" s="3"/>
    </row>
    <row r="42" spans="1:2" ht="12.75">
      <c r="A42" s="3"/>
      <c r="B42" s="3"/>
    </row>
    <row r="43" spans="1:2" ht="12.75">
      <c r="A43" s="3" t="s">
        <v>185</v>
      </c>
      <c r="B43" s="3"/>
    </row>
    <row r="44" spans="1:2" ht="12.75">
      <c r="A44" s="3"/>
      <c r="B44" s="3"/>
    </row>
    <row r="45" spans="1:2" ht="12.75">
      <c r="A45" s="2" t="s">
        <v>186</v>
      </c>
      <c r="B45" s="3"/>
    </row>
    <row r="46" spans="1:2" ht="12.75">
      <c r="A46" s="2"/>
      <c r="B46" s="3"/>
    </row>
    <row r="47" spans="1:2" ht="12.75">
      <c r="A47" s="3" t="s">
        <v>187</v>
      </c>
      <c r="B47" s="3"/>
    </row>
    <row r="48" spans="1:2" ht="12.75">
      <c r="A48" s="3" t="s">
        <v>188</v>
      </c>
      <c r="B48" s="3"/>
    </row>
    <row r="49" spans="1:2" ht="12.75">
      <c r="A49" s="3"/>
      <c r="B49" s="3"/>
    </row>
    <row r="50" spans="1:2" ht="12.75">
      <c r="A50" s="3"/>
      <c r="B50" s="4" t="s">
        <v>189</v>
      </c>
    </row>
    <row r="51" spans="1:2" ht="12.75">
      <c r="A51" s="3"/>
      <c r="B51" s="4" t="s">
        <v>190</v>
      </c>
    </row>
    <row r="52" spans="1:2" ht="12.75">
      <c r="A52" s="3"/>
      <c r="B52" s="4"/>
    </row>
    <row r="53" spans="1:2" ht="12.75">
      <c r="A53" s="3" t="s">
        <v>191</v>
      </c>
      <c r="B53" s="4"/>
    </row>
    <row r="54" spans="1:2" ht="12.75">
      <c r="A54" s="2"/>
      <c r="B54" s="3"/>
    </row>
    <row r="55" spans="1:2" ht="12.75">
      <c r="A55" s="3" t="s">
        <v>192</v>
      </c>
      <c r="B55" s="3"/>
    </row>
    <row r="56" spans="1:2" ht="12.75">
      <c r="A56" s="3" t="s">
        <v>193</v>
      </c>
      <c r="B56" s="3"/>
    </row>
    <row r="57" spans="1:2" ht="12.75">
      <c r="A57" s="3"/>
      <c r="B57" s="3"/>
    </row>
    <row r="58" spans="1:2" ht="12.75">
      <c r="A58" s="3"/>
      <c r="B58" s="3"/>
    </row>
    <row r="59" ht="12.75">
      <c r="A59" s="2" t="s">
        <v>194</v>
      </c>
    </row>
    <row r="60" ht="12.75">
      <c r="A60" t="s">
        <v>195</v>
      </c>
    </row>
    <row r="61" ht="12.75">
      <c r="A61" t="s">
        <v>196</v>
      </c>
    </row>
    <row r="62" ht="12.75">
      <c r="A62" t="s">
        <v>197</v>
      </c>
    </row>
    <row r="63" ht="12.75">
      <c r="A63" t="s">
        <v>198</v>
      </c>
    </row>
    <row r="64" ht="12.75">
      <c r="A64" t="s">
        <v>199</v>
      </c>
    </row>
    <row r="65" ht="12.75">
      <c r="A65" t="s">
        <v>200</v>
      </c>
    </row>
    <row r="87" spans="3:4" ht="12.75">
      <c r="C87" s="2"/>
      <c r="D87" s="2" t="s">
        <v>201</v>
      </c>
    </row>
    <row r="88" ht="12.75">
      <c r="D88" t="s">
        <v>202</v>
      </c>
    </row>
    <row r="90" ht="12.75">
      <c r="A90" t="s">
        <v>203</v>
      </c>
    </row>
    <row r="91" ht="12.75">
      <c r="A91" t="s">
        <v>204</v>
      </c>
    </row>
    <row r="93" ht="12.75">
      <c r="A93" s="2" t="s">
        <v>205</v>
      </c>
    </row>
    <row r="94" ht="12.75">
      <c r="A94" t="s">
        <v>206</v>
      </c>
    </row>
    <row r="95" ht="12.75">
      <c r="A95" t="s">
        <v>207</v>
      </c>
    </row>
    <row r="96" ht="12.75">
      <c r="A96" t="s">
        <v>208</v>
      </c>
    </row>
    <row r="97" ht="12.75">
      <c r="A97" t="s">
        <v>209</v>
      </c>
    </row>
    <row r="99" ht="12.75">
      <c r="A99" s="2" t="s">
        <v>210</v>
      </c>
    </row>
    <row r="100" spans="1:2" ht="12.75">
      <c r="A100" s="3" t="s">
        <v>211</v>
      </c>
      <c r="B100" s="4" t="s">
        <v>212</v>
      </c>
    </row>
    <row r="101" spans="1:2" ht="12.75">
      <c r="A101" s="3" t="s">
        <v>213</v>
      </c>
      <c r="B101" s="3" t="s">
        <v>214</v>
      </c>
    </row>
    <row r="102" spans="1:2" ht="12.75">
      <c r="A102" t="s">
        <v>129</v>
      </c>
      <c r="B102" t="s">
        <v>130</v>
      </c>
    </row>
    <row r="103" ht="12.75">
      <c r="B103" t="s">
        <v>131</v>
      </c>
    </row>
    <row r="104" spans="1:10" ht="12.75">
      <c r="A104" t="s">
        <v>215</v>
      </c>
      <c r="B104" s="44" t="s">
        <v>216</v>
      </c>
      <c r="C104" s="44"/>
      <c r="D104" s="44"/>
      <c r="E104" s="44"/>
      <c r="F104" s="44"/>
      <c r="G104" s="44"/>
      <c r="H104" s="44"/>
      <c r="I104" s="44"/>
      <c r="J104" s="44"/>
    </row>
    <row r="105" spans="2:7" ht="12.75">
      <c r="B105" s="45" t="s">
        <v>217</v>
      </c>
      <c r="C105" s="45"/>
      <c r="D105" s="45"/>
      <c r="E105" s="45"/>
      <c r="F105" s="45"/>
      <c r="G105" s="45"/>
    </row>
    <row r="106" spans="1:2" ht="12.75">
      <c r="A106" t="s">
        <v>218</v>
      </c>
      <c r="B106" t="s">
        <v>219</v>
      </c>
    </row>
    <row r="107" spans="1:2" ht="12.75">
      <c r="A107" t="s">
        <v>220</v>
      </c>
      <c r="B107" s="46" t="s">
        <v>221</v>
      </c>
    </row>
  </sheetData>
  <sheetProtection selectLockedCells="1" selectUnlockedCells="1"/>
  <mergeCells count="3">
    <mergeCell ref="A35:J35"/>
    <mergeCell ref="B104:J104"/>
    <mergeCell ref="B105:G105"/>
  </mergeCells>
  <hyperlinks>
    <hyperlink ref="B105" r:id="rId1" display="http://news.nationalgeographic.com/news/2007/07/070730-giant-insects.html"/>
    <hyperlink ref="B107" r:id="rId2" display="Wikipedia, (2016): https://de.wikipedia.org"/>
  </hyperlinks>
  <printOptions/>
  <pageMargins left="0.7875" right="0.7875" top="1.136111111111111" bottom="0.7875" header="0.7875" footer="0.5118055555555555"/>
  <pageSetup fitToHeight="4" fitToWidth="1" horizontalDpi="300" verticalDpi="300" orientation="landscape" paperSize="9"/>
  <headerFooter alignWithMargins="0">
    <oddHeader>&amp;LPrinted on &amp;D&amp;C&amp;"Times New Roman,Fett"&amp;18&amp;A&amp;RPage &amp;P of &amp;N</oddHead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workbookViewId="0" topLeftCell="A1">
      <selection activeCell="A1" sqref="A1"/>
    </sheetView>
  </sheetViews>
  <sheetFormatPr defaultColWidth="11.00390625" defaultRowHeight="15.75"/>
  <cols>
    <col min="1" max="6" width="10.75390625" style="0" customWidth="1"/>
    <col min="7" max="7" width="11.375" style="0" customWidth="1"/>
    <col min="8" max="16384" width="10.75390625" style="0" customWidth="1"/>
  </cols>
  <sheetData>
    <row r="1" spans="2:3" ht="12.75">
      <c r="B1" s="1">
        <v>42699</v>
      </c>
      <c r="C1" s="2" t="s">
        <v>222</v>
      </c>
    </row>
    <row r="2" spans="1:4" ht="12.75">
      <c r="A2" t="s">
        <v>1</v>
      </c>
      <c r="B2" s="1">
        <v>42318</v>
      </c>
      <c r="C2" s="1">
        <f>B1</f>
        <v>42699</v>
      </c>
      <c r="D2" t="s">
        <v>66</v>
      </c>
    </row>
    <row r="4" ht="12.75">
      <c r="A4" s="2" t="s">
        <v>223</v>
      </c>
    </row>
    <row r="5" ht="12.75">
      <c r="A5" t="s">
        <v>224</v>
      </c>
    </row>
    <row r="7" spans="1:2" ht="12.75">
      <c r="A7" s="4"/>
      <c r="B7" s="4" t="s">
        <v>225</v>
      </c>
    </row>
    <row r="8" spans="1:2" ht="12.75">
      <c r="A8" s="4"/>
      <c r="B8" s="4" t="s">
        <v>226</v>
      </c>
    </row>
    <row r="9" spans="1:2" ht="12.75">
      <c r="A9" s="4"/>
      <c r="B9" s="4" t="s">
        <v>227</v>
      </c>
    </row>
    <row r="10" spans="1:2" ht="12.75">
      <c r="A10" s="4"/>
      <c r="B10" s="4" t="s">
        <v>228</v>
      </c>
    </row>
    <row r="12" ht="12.75">
      <c r="A12" t="s">
        <v>229</v>
      </c>
    </row>
    <row r="13" spans="1:2" ht="12.75">
      <c r="A13" s="2"/>
      <c r="B13" s="2"/>
    </row>
    <row r="14" ht="12.75">
      <c r="A14" t="s">
        <v>230</v>
      </c>
    </row>
    <row r="16" ht="12.75">
      <c r="A16" s="2" t="s">
        <v>231</v>
      </c>
    </row>
    <row r="17" ht="12.75">
      <c r="A17" t="s">
        <v>232</v>
      </c>
    </row>
    <row r="19" spans="1:2" ht="12.75">
      <c r="A19" s="4"/>
      <c r="B19" s="4" t="s">
        <v>233</v>
      </c>
    </row>
    <row r="20" spans="1:2" ht="12.75">
      <c r="A20" s="4"/>
      <c r="B20" s="4" t="s">
        <v>234</v>
      </c>
    </row>
    <row r="21" spans="1:2" ht="12.75">
      <c r="A21" s="4"/>
      <c r="B21" s="4" t="s">
        <v>235</v>
      </c>
    </row>
    <row r="22" spans="1:2" ht="12.75">
      <c r="A22" s="4"/>
      <c r="B22" s="4" t="s">
        <v>236</v>
      </c>
    </row>
    <row r="23" spans="1:2" ht="12.75">
      <c r="A23" s="4"/>
      <c r="B23" s="4" t="s">
        <v>237</v>
      </c>
    </row>
    <row r="25" ht="12.75">
      <c r="A25" t="s">
        <v>238</v>
      </c>
    </row>
    <row r="26" ht="12.75">
      <c r="A26" t="s">
        <v>239</v>
      </c>
    </row>
    <row r="27" ht="12.75">
      <c r="A27" t="s">
        <v>240</v>
      </c>
    </row>
    <row r="28" ht="12.75">
      <c r="A28" t="s">
        <v>241</v>
      </c>
    </row>
    <row r="30" ht="12.75">
      <c r="A30" s="2" t="s">
        <v>242</v>
      </c>
    </row>
    <row r="31" ht="12.75">
      <c r="A31" s="3" t="s">
        <v>243</v>
      </c>
    </row>
    <row r="32" ht="12.75">
      <c r="A32" s="3" t="s">
        <v>244</v>
      </c>
    </row>
    <row r="33" ht="12.75">
      <c r="A33" s="3" t="s">
        <v>245</v>
      </c>
    </row>
    <row r="34" ht="12.75">
      <c r="A34" s="3"/>
    </row>
    <row r="35" ht="12.75">
      <c r="A35" s="3" t="s">
        <v>246</v>
      </c>
    </row>
    <row r="36" ht="12.75">
      <c r="A36" s="3" t="s">
        <v>247</v>
      </c>
    </row>
    <row r="37" ht="12.75">
      <c r="A37" s="2"/>
    </row>
    <row r="38" ht="12.75">
      <c r="A38" s="3" t="s">
        <v>248</v>
      </c>
    </row>
    <row r="39" ht="12.75">
      <c r="A39" s="3" t="s">
        <v>249</v>
      </c>
    </row>
    <row r="40" ht="12.75">
      <c r="A40" s="3" t="s">
        <v>250</v>
      </c>
    </row>
    <row r="41" ht="12.75">
      <c r="A41" s="3"/>
    </row>
    <row r="42" ht="12.75">
      <c r="A42" s="3" t="s">
        <v>251</v>
      </c>
    </row>
    <row r="43" ht="12.75">
      <c r="A43" s="3" t="s">
        <v>252</v>
      </c>
    </row>
    <row r="44" ht="12.75">
      <c r="A44" s="3" t="s">
        <v>253</v>
      </c>
    </row>
    <row r="45" spans="1:9" ht="12.75">
      <c r="A45" s="3" t="s">
        <v>254</v>
      </c>
      <c r="G45" s="47">
        <v>1140000000.0000002</v>
      </c>
      <c r="H45" t="s">
        <v>255</v>
      </c>
      <c r="I45" t="s">
        <v>256</v>
      </c>
    </row>
    <row r="46" spans="1:11" ht="12.75">
      <c r="A46" s="3" t="s">
        <v>257</v>
      </c>
      <c r="G46" s="47">
        <v>511000000</v>
      </c>
      <c r="H46" t="s">
        <v>258</v>
      </c>
      <c r="K46" t="s">
        <v>259</v>
      </c>
    </row>
    <row r="47" spans="1:9" ht="12.75">
      <c r="A47" s="3" t="s">
        <v>260</v>
      </c>
      <c r="G47" s="48">
        <v>0.0135</v>
      </c>
      <c r="H47" t="s">
        <v>261</v>
      </c>
      <c r="I47" t="s">
        <v>262</v>
      </c>
    </row>
    <row r="48" spans="1:8" ht="12.75">
      <c r="A48" s="3" t="s">
        <v>263</v>
      </c>
      <c r="G48" s="46">
        <f>G46*G47</f>
        <v>6898500</v>
      </c>
      <c r="H48" t="s">
        <v>255</v>
      </c>
    </row>
    <row r="49" spans="1:7" ht="12.75">
      <c r="A49" s="3" t="s">
        <v>264</v>
      </c>
      <c r="G49" s="49">
        <f>G48/G45</f>
        <v>0.006051315789473683</v>
      </c>
    </row>
    <row r="50" spans="1:7" ht="12.75">
      <c r="A50" s="3"/>
      <c r="G50" s="8"/>
    </row>
    <row r="51" spans="1:7" ht="12.75">
      <c r="A51" s="3" t="s">
        <v>265</v>
      </c>
      <c r="G51" s="8"/>
    </row>
    <row r="52" spans="1:8" ht="12.75">
      <c r="A52" s="3" t="s">
        <v>266</v>
      </c>
      <c r="G52" s="50">
        <v>1.0079</v>
      </c>
      <c r="H52" t="s">
        <v>267</v>
      </c>
    </row>
    <row r="53" spans="1:8" ht="12.75">
      <c r="A53" s="3" t="s">
        <v>268</v>
      </c>
      <c r="G53" s="51">
        <v>1.00866501</v>
      </c>
      <c r="H53" t="s">
        <v>267</v>
      </c>
    </row>
    <row r="54" spans="1:8" ht="12.75">
      <c r="A54" s="3" t="s">
        <v>269</v>
      </c>
      <c r="G54" s="51">
        <v>1.00727647</v>
      </c>
      <c r="H54" t="s">
        <v>267</v>
      </c>
    </row>
    <row r="55" spans="1:8" ht="12.75">
      <c r="A55" s="3" t="s">
        <v>270</v>
      </c>
      <c r="G55" s="51">
        <v>0.0005485803</v>
      </c>
      <c r="H55" t="s">
        <v>267</v>
      </c>
    </row>
    <row r="56" spans="1:8" ht="12.75">
      <c r="A56" s="3" t="s">
        <v>271</v>
      </c>
      <c r="G56" s="52">
        <f>G54+G55</f>
        <v>1.0078250503000001</v>
      </c>
      <c r="H56" t="s">
        <v>267</v>
      </c>
    </row>
    <row r="57" spans="1:8" ht="12.75">
      <c r="A57" s="3" t="s">
        <v>272</v>
      </c>
      <c r="G57" s="52">
        <f>SUM(G53:G55)</f>
        <v>2.0164900603</v>
      </c>
      <c r="H57" t="s">
        <v>267</v>
      </c>
    </row>
    <row r="58" spans="1:7" ht="12.75">
      <c r="A58" s="3" t="s">
        <v>273</v>
      </c>
      <c r="G58" s="52"/>
    </row>
    <row r="59" spans="1:7" ht="12.75">
      <c r="A59" s="3"/>
      <c r="G59" s="53"/>
    </row>
    <row r="60" spans="1:7" ht="12.75">
      <c r="A60" s="3" t="s">
        <v>274</v>
      </c>
      <c r="G60" s="53"/>
    </row>
    <row r="61" spans="1:7" ht="12.75">
      <c r="A61" s="3" t="s">
        <v>275</v>
      </c>
      <c r="G61" s="53"/>
    </row>
    <row r="62" spans="1:7" ht="12.75">
      <c r="A62" s="3"/>
      <c r="G62" s="53"/>
    </row>
    <row r="63" spans="1:7" ht="12.75">
      <c r="A63" s="3"/>
      <c r="B63" t="s">
        <v>276</v>
      </c>
      <c r="G63" s="53"/>
    </row>
    <row r="64" spans="1:7" ht="12.75">
      <c r="A64" s="3"/>
      <c r="G64" s="53"/>
    </row>
    <row r="65" spans="1:7" ht="12.75">
      <c r="A65" s="3" t="s">
        <v>277</v>
      </c>
      <c r="G65" s="53"/>
    </row>
    <row r="66" spans="1:7" ht="12.75">
      <c r="A66" s="3"/>
      <c r="G66" s="53"/>
    </row>
    <row r="67" spans="1:7" ht="12.75">
      <c r="A67" s="3"/>
      <c r="B67" t="s">
        <v>278</v>
      </c>
      <c r="G67" s="53"/>
    </row>
    <row r="68" spans="1:7" ht="12.75">
      <c r="A68" s="3"/>
      <c r="G68" s="53"/>
    </row>
    <row r="69" spans="1:8" ht="12.75">
      <c r="A69" s="3" t="s">
        <v>279</v>
      </c>
      <c r="B69" s="54" t="s">
        <v>280</v>
      </c>
      <c r="C69" s="49">
        <f>(G52-G56)/(G57-G56)</f>
        <v>7.43058391604981E-05</v>
      </c>
      <c r="E69" t="s">
        <v>281</v>
      </c>
      <c r="F69" s="55"/>
      <c r="G69" s="53"/>
      <c r="H69" s="56">
        <f>C69/G49</f>
        <v>0.012279286314846394</v>
      </c>
    </row>
    <row r="70" spans="1:7" ht="12.75">
      <c r="A70" s="3"/>
      <c r="B70" s="54"/>
      <c r="C70" s="57"/>
      <c r="G70" s="53"/>
    </row>
    <row r="71" spans="1:11" ht="12.75">
      <c r="A71" s="3" t="s">
        <v>282</v>
      </c>
      <c r="B71" s="54"/>
      <c r="C71" s="57"/>
      <c r="G71" s="53"/>
      <c r="I71" s="54"/>
      <c r="J71" s="58">
        <v>1306</v>
      </c>
      <c r="K71" s="59" t="s">
        <v>283</v>
      </c>
    </row>
    <row r="72" spans="1:11" ht="12.75">
      <c r="A72" s="3" t="s">
        <v>284</v>
      </c>
      <c r="B72" s="60"/>
      <c r="C72" s="49"/>
      <c r="G72" s="61"/>
      <c r="H72" s="3"/>
      <c r="J72" s="62">
        <f>J71/H69</f>
        <v>106357.97280994806</v>
      </c>
      <c r="K72" s="46" t="s">
        <v>283</v>
      </c>
    </row>
    <row r="73" spans="1:8" ht="12.75">
      <c r="A73" s="3" t="s">
        <v>285</v>
      </c>
      <c r="B73" s="60"/>
      <c r="C73" s="49"/>
      <c r="G73" s="62"/>
      <c r="H73" s="46"/>
    </row>
    <row r="74" spans="1:8" ht="12.75">
      <c r="A74" s="3" t="s">
        <v>286</v>
      </c>
      <c r="B74" s="60"/>
      <c r="C74" s="49"/>
      <c r="G74" s="62"/>
      <c r="H74" s="46"/>
    </row>
    <row r="75" spans="1:8" ht="12.75">
      <c r="A75" s="3" t="s">
        <v>287</v>
      </c>
      <c r="B75" s="60"/>
      <c r="C75" s="49"/>
      <c r="G75" s="62"/>
      <c r="H75" s="46"/>
    </row>
    <row r="76" spans="1:7" ht="12.75">
      <c r="A76" s="3"/>
      <c r="G76" s="8"/>
    </row>
    <row r="77" ht="12.75">
      <c r="A77" s="2" t="s">
        <v>288</v>
      </c>
    </row>
    <row r="78" spans="1:2" ht="12.75">
      <c r="A78" s="3" t="s">
        <v>211</v>
      </c>
      <c r="B78" s="4" t="s">
        <v>212</v>
      </c>
    </row>
    <row r="79" spans="1:2" ht="12.75">
      <c r="A79" t="s">
        <v>289</v>
      </c>
      <c r="B79" s="4" t="s">
        <v>290</v>
      </c>
    </row>
    <row r="80" spans="1:2" ht="12.75">
      <c r="A80" t="s">
        <v>129</v>
      </c>
      <c r="B80" t="s">
        <v>130</v>
      </c>
    </row>
    <row r="81" ht="12.75">
      <c r="B81" t="s">
        <v>131</v>
      </c>
    </row>
    <row r="82" spans="1:2" ht="12.75">
      <c r="A82" t="s">
        <v>61</v>
      </c>
      <c r="B82" t="s">
        <v>62</v>
      </c>
    </row>
    <row r="83" spans="1:2" ht="12.75">
      <c r="A83" t="s">
        <v>291</v>
      </c>
      <c r="B83" t="s">
        <v>292</v>
      </c>
    </row>
    <row r="84" ht="12.75">
      <c r="B84" t="s">
        <v>293</v>
      </c>
    </row>
    <row r="85" ht="12.75">
      <c r="B85" t="s">
        <v>294</v>
      </c>
    </row>
    <row r="86" spans="1:2" ht="12.75">
      <c r="A86" t="s">
        <v>295</v>
      </c>
      <c r="B86" t="s">
        <v>296</v>
      </c>
    </row>
    <row r="87" ht="12.75">
      <c r="B87" s="46" t="s">
        <v>297</v>
      </c>
    </row>
    <row r="88" ht="12.75">
      <c r="B88" s="46"/>
    </row>
  </sheetData>
  <sheetProtection selectLockedCells="1" selectUnlockedCells="1"/>
  <hyperlinks>
    <hyperlink ref="B87" r:id="rId1" display=" available on 06.05.2016 via http://www.Norbert-Suedland.info/English/Mathematics/History.zip"/>
  </hyperlinks>
  <printOptions/>
  <pageMargins left="0.7875" right="0.7875" top="1.136111111111111" bottom="0.7875" header="0.7875" footer="0.5118055555555555"/>
  <pageSetup fitToHeight="3" fitToWidth="1" horizontalDpi="300" verticalDpi="300" orientation="landscape" paperSize="9"/>
  <headerFooter alignWithMargins="0">
    <oddHeader>&amp;LPrinted on &amp;D&amp;C&amp;"Times New Roman,Fett"&amp;18&amp;A&amp;RPage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2"/>
  <sheetViews>
    <sheetView workbookViewId="0" topLeftCell="A1">
      <selection activeCell="A1" sqref="A1"/>
    </sheetView>
  </sheetViews>
  <sheetFormatPr defaultColWidth="11.00390625" defaultRowHeight="15.75"/>
  <cols>
    <col min="1" max="1" width="10.75390625" style="0" customWidth="1"/>
    <col min="2" max="2" width="11.00390625" style="0" customWidth="1"/>
    <col min="3" max="16384" width="10.75390625" style="0" customWidth="1"/>
  </cols>
  <sheetData>
    <row r="1" spans="2:3" ht="12.75">
      <c r="B1" s="1">
        <v>42529</v>
      </c>
      <c r="C1" s="2" t="s">
        <v>298</v>
      </c>
    </row>
    <row r="2" spans="1:4" ht="12.75">
      <c r="A2" t="s">
        <v>1</v>
      </c>
      <c r="B2" s="1">
        <v>42312</v>
      </c>
      <c r="C2" s="1">
        <f>B1</f>
        <v>42529</v>
      </c>
      <c r="D2" t="s">
        <v>66</v>
      </c>
    </row>
    <row r="3" spans="2:3" ht="12.75">
      <c r="B3" s="1"/>
      <c r="C3" s="1"/>
    </row>
    <row r="4" spans="1:3" ht="12.75">
      <c r="A4" s="2" t="s">
        <v>299</v>
      </c>
      <c r="B4" s="1"/>
      <c r="C4" s="1"/>
    </row>
    <row r="5" spans="1:3" ht="12.75">
      <c r="A5" t="s">
        <v>300</v>
      </c>
      <c r="B5" s="1"/>
      <c r="C5" s="1"/>
    </row>
    <row r="6" spans="1:3" ht="12.75">
      <c r="A6" t="s">
        <v>301</v>
      </c>
      <c r="B6" s="1"/>
      <c r="C6" s="1"/>
    </row>
    <row r="7" spans="1:3" ht="12.75">
      <c r="A7" t="s">
        <v>302</v>
      </c>
      <c r="B7" s="1"/>
      <c r="C7" s="1"/>
    </row>
    <row r="8" spans="1:3" ht="12.75">
      <c r="A8" t="s">
        <v>303</v>
      </c>
      <c r="B8" s="1"/>
      <c r="C8" s="1"/>
    </row>
    <row r="9" spans="1:3" ht="12.75">
      <c r="A9" t="s">
        <v>304</v>
      </c>
      <c r="B9" s="1"/>
      <c r="C9" s="1"/>
    </row>
    <row r="10" spans="2:3" ht="12.75">
      <c r="B10" s="1"/>
      <c r="C10" s="1"/>
    </row>
    <row r="11" spans="1:3" ht="12.75">
      <c r="A11" s="3" t="s">
        <v>305</v>
      </c>
      <c r="B11" s="1"/>
      <c r="C11" s="1"/>
    </row>
    <row r="12" spans="1:3" ht="12.75">
      <c r="A12" t="s">
        <v>306</v>
      </c>
      <c r="B12" s="1"/>
      <c r="C12" s="1"/>
    </row>
    <row r="13" spans="2:3" ht="12.75">
      <c r="B13" s="1"/>
      <c r="C13" s="1"/>
    </row>
    <row r="14" spans="1:3" ht="12.75">
      <c r="A14" t="s">
        <v>307</v>
      </c>
      <c r="B14" s="1"/>
      <c r="C14" s="1"/>
    </row>
    <row r="15" spans="1:3" ht="12.75">
      <c r="A15" t="s">
        <v>308</v>
      </c>
      <c r="B15" s="1"/>
      <c r="C15" s="1"/>
    </row>
    <row r="16" spans="1:3" ht="12.75">
      <c r="A16" t="s">
        <v>309</v>
      </c>
      <c r="B16" s="1"/>
      <c r="C16" s="1"/>
    </row>
    <row r="18" ht="12.75">
      <c r="A18" s="2" t="s">
        <v>310</v>
      </c>
    </row>
    <row r="19" ht="12.75">
      <c r="A19" t="s">
        <v>311</v>
      </c>
    </row>
    <row r="20" ht="12.75">
      <c r="A20" t="s">
        <v>312</v>
      </c>
    </row>
    <row r="21" ht="12.75">
      <c r="A21" t="s">
        <v>313</v>
      </c>
    </row>
    <row r="22" ht="12.75">
      <c r="A22" t="s">
        <v>314</v>
      </c>
    </row>
    <row r="24" spans="1:2" ht="12.75">
      <c r="A24" s="4"/>
      <c r="B24" s="4" t="s">
        <v>315</v>
      </c>
    </row>
    <row r="25" spans="1:2" ht="12.75">
      <c r="A25" s="4"/>
      <c r="B25" s="4" t="s">
        <v>316</v>
      </c>
    </row>
    <row r="26" spans="1:2" ht="12.75">
      <c r="A26" s="4"/>
      <c r="B26" s="4" t="s">
        <v>317</v>
      </c>
    </row>
    <row r="27" spans="1:2" ht="12.75">
      <c r="A27" s="4"/>
      <c r="B27" s="4" t="s">
        <v>318</v>
      </c>
    </row>
    <row r="29" ht="12.75">
      <c r="A29" t="s">
        <v>319</v>
      </c>
    </row>
    <row r="30" ht="12.75">
      <c r="A30" t="s">
        <v>320</v>
      </c>
    </row>
    <row r="32" ht="12.75">
      <c r="A32" t="s">
        <v>321</v>
      </c>
    </row>
    <row r="34" spans="1:2" ht="12.75">
      <c r="A34" s="4"/>
      <c r="B34" s="4" t="s">
        <v>322</v>
      </c>
    </row>
    <row r="35" spans="1:2" ht="12.75">
      <c r="A35" s="4"/>
      <c r="B35" s="4" t="s">
        <v>323</v>
      </c>
    </row>
    <row r="36" spans="1:2" ht="12.75">
      <c r="A36" s="4"/>
      <c r="B36" s="4" t="s">
        <v>324</v>
      </c>
    </row>
    <row r="38" ht="12.75">
      <c r="A38" t="s">
        <v>325</v>
      </c>
    </row>
    <row r="40" ht="12.75">
      <c r="A40" s="2" t="s">
        <v>326</v>
      </c>
    </row>
    <row r="41" ht="12.75">
      <c r="A41" t="s">
        <v>327</v>
      </c>
    </row>
    <row r="42" ht="12.75">
      <c r="A42" t="s">
        <v>328</v>
      </c>
    </row>
    <row r="43" ht="12.75">
      <c r="A43" t="s">
        <v>329</v>
      </c>
    </row>
    <row r="44" ht="12.75">
      <c r="A44" t="s">
        <v>330</v>
      </c>
    </row>
    <row r="46" ht="12.75">
      <c r="A46" t="s">
        <v>331</v>
      </c>
    </row>
    <row r="47" ht="12.75">
      <c r="A47" t="s">
        <v>332</v>
      </c>
    </row>
    <row r="48" ht="12.75">
      <c r="A48" t="s">
        <v>333</v>
      </c>
    </row>
    <row r="49" ht="12.75">
      <c r="A49" t="s">
        <v>334</v>
      </c>
    </row>
    <row r="51" ht="12.75">
      <c r="A51" t="s">
        <v>335</v>
      </c>
    </row>
    <row r="52" ht="12.75">
      <c r="A52" t="s">
        <v>336</v>
      </c>
    </row>
    <row r="53" ht="12.75">
      <c r="A53" t="s">
        <v>337</v>
      </c>
    </row>
    <row r="55" ht="12.75">
      <c r="A55" t="s">
        <v>338</v>
      </c>
    </row>
    <row r="56" ht="12.75">
      <c r="A56" t="s">
        <v>339</v>
      </c>
    </row>
    <row r="57" ht="12.75">
      <c r="A57" t="s">
        <v>340</v>
      </c>
    </row>
    <row r="59" ht="12.75">
      <c r="A59" s="2" t="s">
        <v>341</v>
      </c>
    </row>
    <row r="60" ht="12.75">
      <c r="A60" t="s">
        <v>342</v>
      </c>
    </row>
    <row r="61" ht="12.75">
      <c r="A61" t="s">
        <v>343</v>
      </c>
    </row>
    <row r="62" ht="12.75">
      <c r="A62" t="s">
        <v>344</v>
      </c>
    </row>
    <row r="64" ht="12.75">
      <c r="A64" s="2" t="s">
        <v>345</v>
      </c>
    </row>
    <row r="65" ht="12.75">
      <c r="A65" s="3" t="s">
        <v>346</v>
      </c>
    </row>
    <row r="66" ht="12.75">
      <c r="A66" s="3"/>
    </row>
    <row r="67" spans="1:3" ht="12.75">
      <c r="A67" s="3"/>
      <c r="B67" s="22" t="s">
        <v>347</v>
      </c>
      <c r="C67" t="s">
        <v>348</v>
      </c>
    </row>
    <row r="68" spans="1:4" ht="12.75">
      <c r="A68" s="3"/>
      <c r="B68" s="22">
        <v>1984</v>
      </c>
      <c r="C68" s="3" t="s">
        <v>349</v>
      </c>
      <c r="D68" s="3"/>
    </row>
    <row r="69" spans="1:4" ht="12.75">
      <c r="A69" s="3"/>
      <c r="B69" s="22" t="s">
        <v>350</v>
      </c>
      <c r="C69" s="3" t="s">
        <v>351</v>
      </c>
      <c r="D69" s="3"/>
    </row>
    <row r="70" spans="1:4" ht="12.75">
      <c r="A70" s="3"/>
      <c r="B70" s="22">
        <v>1986</v>
      </c>
      <c r="C70" s="3" t="s">
        <v>352</v>
      </c>
      <c r="D70" s="3"/>
    </row>
    <row r="71" spans="1:4" ht="12.75">
      <c r="A71" s="3"/>
      <c r="B71" s="22">
        <v>1986</v>
      </c>
      <c r="C71" s="3" t="s">
        <v>353</v>
      </c>
      <c r="D71" s="3"/>
    </row>
    <row r="72" spans="1:3" ht="12.75">
      <c r="A72" s="3"/>
      <c r="B72" s="22" t="s">
        <v>354</v>
      </c>
      <c r="C72" s="3" t="s">
        <v>355</v>
      </c>
    </row>
    <row r="73" spans="1:3" ht="12.75">
      <c r="A73" s="3"/>
      <c r="B73" s="22">
        <v>1989</v>
      </c>
      <c r="C73" s="3" t="s">
        <v>356</v>
      </c>
    </row>
    <row r="74" spans="1:3" ht="12.75">
      <c r="A74" s="3"/>
      <c r="B74" s="22">
        <v>1993</v>
      </c>
      <c r="C74" s="3" t="s">
        <v>357</v>
      </c>
    </row>
    <row r="75" spans="1:3" ht="12.75">
      <c r="A75" s="3"/>
      <c r="B75" s="22">
        <v>1994</v>
      </c>
      <c r="C75" s="3" t="s">
        <v>358</v>
      </c>
    </row>
    <row r="76" spans="1:3" ht="12.75">
      <c r="A76" s="3"/>
      <c r="B76" s="22" t="s">
        <v>359</v>
      </c>
      <c r="C76" s="3" t="s">
        <v>360</v>
      </c>
    </row>
    <row r="77" spans="1:3" ht="12.75">
      <c r="A77" s="3"/>
      <c r="B77" s="22" t="s">
        <v>361</v>
      </c>
      <c r="C77" s="3" t="s">
        <v>362</v>
      </c>
    </row>
    <row r="78" spans="1:3" ht="12.75">
      <c r="A78" s="3"/>
      <c r="B78" s="22">
        <v>1999</v>
      </c>
      <c r="C78" s="3" t="s">
        <v>363</v>
      </c>
    </row>
    <row r="79" spans="1:3" ht="12.75">
      <c r="A79" s="3"/>
      <c r="B79" s="22">
        <v>2000</v>
      </c>
      <c r="C79" s="3" t="s">
        <v>364</v>
      </c>
    </row>
    <row r="80" spans="1:3" ht="12.75">
      <c r="A80" s="3"/>
      <c r="B80" s="22" t="s">
        <v>365</v>
      </c>
      <c r="C80" s="3" t="s">
        <v>366</v>
      </c>
    </row>
    <row r="81" spans="1:3" ht="12.75">
      <c r="A81" s="3"/>
      <c r="B81" s="22" t="s">
        <v>367</v>
      </c>
      <c r="C81" s="3" t="s">
        <v>368</v>
      </c>
    </row>
    <row r="82" spans="1:3" ht="12.75">
      <c r="A82" s="3"/>
      <c r="B82" s="22" t="s">
        <v>369</v>
      </c>
      <c r="C82" s="3" t="s">
        <v>370</v>
      </c>
    </row>
    <row r="83" spans="1:3" ht="12.75">
      <c r="A83" s="3"/>
      <c r="B83" s="22">
        <v>2015</v>
      </c>
      <c r="C83" s="3" t="s">
        <v>371</v>
      </c>
    </row>
    <row r="84" spans="1:3" ht="12.75">
      <c r="A84" s="3"/>
      <c r="B84" s="22">
        <v>2015</v>
      </c>
      <c r="C84" s="3" t="s">
        <v>372</v>
      </c>
    </row>
    <row r="85" spans="1:3" ht="12.75">
      <c r="A85" s="3"/>
      <c r="B85" s="22">
        <v>2015</v>
      </c>
      <c r="C85" s="3" t="s">
        <v>373</v>
      </c>
    </row>
    <row r="86" ht="12.75">
      <c r="A86" s="3"/>
    </row>
    <row r="87" ht="12.75">
      <c r="A87" s="2" t="s">
        <v>374</v>
      </c>
    </row>
    <row r="88" spans="1:2" ht="12.75">
      <c r="A88" t="s">
        <v>375</v>
      </c>
      <c r="B88" t="s">
        <v>376</v>
      </c>
    </row>
    <row r="89" spans="1:2" ht="12.75">
      <c r="A89" t="s">
        <v>377</v>
      </c>
      <c r="B89" t="s">
        <v>378</v>
      </c>
    </row>
    <row r="90" spans="1:2" ht="12.75">
      <c r="A90" t="s">
        <v>61</v>
      </c>
      <c r="B90" t="s">
        <v>62</v>
      </c>
    </row>
    <row r="91" spans="1:2" ht="12.75">
      <c r="A91" t="s">
        <v>379</v>
      </c>
      <c r="B91" s="4" t="s">
        <v>380</v>
      </c>
    </row>
    <row r="92" spans="1:2" ht="12.75">
      <c r="A92" t="s">
        <v>381</v>
      </c>
      <c r="B92" t="s">
        <v>382</v>
      </c>
    </row>
  </sheetData>
  <sheetProtection selectLockedCells="1" selectUnlockedCells="1"/>
  <printOptions/>
  <pageMargins left="0.7875" right="0.7875" top="1.136111111111111" bottom="0.7875" header="0.7875" footer="0.5118055555555555"/>
  <pageSetup fitToHeight="3" fitToWidth="1" horizontalDpi="300" verticalDpi="300" orientation="landscape" paperSize="9"/>
  <headerFooter alignWithMargins="0">
    <oddHeader>&amp;LPrinted on &amp;D&amp;C&amp;"Times New Roman,Fett"&amp;18&amp;A&amp;RPage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Südland</dc:creator>
  <cp:keywords/>
  <dc:description/>
  <cp:lastModifiedBy>Norbert Südland</cp:lastModifiedBy>
  <cp:lastPrinted>2016-06-08T18:42:38Z</cp:lastPrinted>
  <dcterms:created xsi:type="dcterms:W3CDTF">2015-10-26T06:20:37Z</dcterms:created>
  <dcterms:modified xsi:type="dcterms:W3CDTF">2016-11-25T12:29:44Z</dcterms:modified>
  <cp:category/>
  <cp:version/>
  <cp:contentType/>
  <cp:contentStatus/>
  <cp:revision>343</cp:revision>
</cp:coreProperties>
</file>